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538b938dde483712/QPC/Committee Meetings/Council/Agendas/2020/4th August 2020/"/>
    </mc:Choice>
  </mc:AlternateContent>
  <xr:revisionPtr revIDLastSave="2" documentId="8_{07461D96-BF39-4D9F-8CDC-FFFE0CBF41DD}" xr6:coauthVersionLast="45" xr6:coauthVersionMax="45" xr10:uidLastSave="{1168D9FD-0C71-4EFA-B9CB-69B7EBEA42F3}"/>
  <bookViews>
    <workbookView xWindow="-120" yWindow="-120" windowWidth="29040" windowHeight="15840" tabRatio="881" activeTab="2" xr2:uid="{00000000-000D-0000-FFFF-FFFF00000000}"/>
  </bookViews>
  <sheets>
    <sheet name="Address" sheetId="1" r:id="rId1"/>
    <sheet name="Scope Details" sheetId="2" r:id="rId2"/>
    <sheet name="Costs" sheetId="14" r:id="rId3"/>
    <sheet name="1" sheetId="3" r:id="rId4"/>
    <sheet name="2" sheetId="4" r:id="rId5"/>
    <sheet name="3" sheetId="5" r:id="rId6"/>
    <sheet name="4" sheetId="6" r:id="rId7"/>
    <sheet name="5" sheetId="7" r:id="rId8"/>
    <sheet name="6" sheetId="8" r:id="rId9"/>
    <sheet name="7" sheetId="9" r:id="rId10"/>
    <sheet name="8" sheetId="10" r:id="rId11"/>
    <sheet name="9" sheetId="11" r:id="rId12"/>
    <sheet name="10" sheetId="12" r:id="rId13"/>
    <sheet name="11" sheetId="13" r:id="rId14"/>
    <sheet name="12" sheetId="15" r:id="rId15"/>
  </sheets>
  <definedNames>
    <definedName name="_xlnm.Print_Area" localSheetId="3">'1'!$C$3:$P$73</definedName>
    <definedName name="_xlnm.Print_Area" localSheetId="12">'10'!$C$3:$P$72</definedName>
    <definedName name="_xlnm.Print_Area" localSheetId="13">'11'!$C$3:$P$73</definedName>
    <definedName name="_xlnm.Print_Area" localSheetId="4">'2'!$C$3:$P$75</definedName>
    <definedName name="_xlnm.Print_Area" localSheetId="5">'3'!$C$4:$P$75</definedName>
    <definedName name="_xlnm.Print_Area" localSheetId="6">'4'!$C$4:$P$74</definedName>
    <definedName name="_xlnm.Print_Area" localSheetId="7">'5'!$C$3:$P$74</definedName>
    <definedName name="_xlnm.Print_Area" localSheetId="8">'6'!$C$4:$P$73</definedName>
    <definedName name="_xlnm.Print_Area" localSheetId="9">'7'!$C$3:$P$73</definedName>
    <definedName name="_xlnm.Print_Area" localSheetId="10">'8'!$C$3:$P$72</definedName>
    <definedName name="_xlnm.Print_Area" localSheetId="11">'9'!$C$3:$P$72</definedName>
    <definedName name="_xlnm.Print_Area" localSheetId="2">Costs!$A$1:$I$29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4" l="1"/>
  <c r="F14" i="14"/>
  <c r="M17" i="15" l="1"/>
  <c r="M15" i="15"/>
  <c r="M14" i="15"/>
  <c r="K19" i="15"/>
  <c r="J19" i="15"/>
  <c r="I19" i="15"/>
  <c r="M18" i="15"/>
  <c r="H17" i="15"/>
  <c r="H16" i="15"/>
  <c r="H15" i="15"/>
  <c r="H14" i="15"/>
  <c r="H13" i="15"/>
  <c r="H12" i="15"/>
  <c r="M19" i="15" l="1"/>
  <c r="L19" i="15"/>
  <c r="F9" i="14"/>
  <c r="F7" i="14"/>
  <c r="G6" i="14"/>
  <c r="F6" i="14"/>
  <c r="G13" i="14"/>
  <c r="F13" i="14"/>
  <c r="F10" i="14"/>
  <c r="F12" i="14"/>
  <c r="M19" i="8"/>
  <c r="G11" i="14"/>
  <c r="F11" i="14"/>
  <c r="F17" i="14"/>
  <c r="M19" i="5"/>
  <c r="M19" i="4"/>
  <c r="F15" i="14"/>
  <c r="F16" i="14"/>
  <c r="G8" i="14"/>
  <c r="F8" i="14"/>
  <c r="M13" i="13" l="1"/>
  <c r="M14" i="13"/>
  <c r="M15" i="13"/>
  <c r="M16" i="13"/>
  <c r="M17" i="13"/>
  <c r="M18" i="13"/>
  <c r="M12" i="13"/>
  <c r="L13" i="13"/>
  <c r="L14" i="13"/>
  <c r="L15" i="13"/>
  <c r="L16" i="13"/>
  <c r="L17" i="13"/>
  <c r="L18" i="13"/>
  <c r="L12" i="13"/>
  <c r="H18" i="13"/>
  <c r="H17" i="13"/>
  <c r="H16" i="13"/>
  <c r="H15" i="13"/>
  <c r="H14" i="13"/>
  <c r="H13" i="13"/>
  <c r="H12" i="13"/>
  <c r="M13" i="12"/>
  <c r="M14" i="12"/>
  <c r="M15" i="12"/>
  <c r="M16" i="12"/>
  <c r="M17" i="12"/>
  <c r="M18" i="12"/>
  <c r="M12" i="12"/>
  <c r="L13" i="12"/>
  <c r="L14" i="12"/>
  <c r="L15" i="12"/>
  <c r="L16" i="12"/>
  <c r="L17" i="12"/>
  <c r="L18" i="12"/>
  <c r="L12" i="12"/>
  <c r="I19" i="12"/>
  <c r="I13" i="12"/>
  <c r="I14" i="12"/>
  <c r="I15" i="12"/>
  <c r="I16" i="12"/>
  <c r="I17" i="12"/>
  <c r="I18" i="12"/>
  <c r="I12" i="12"/>
  <c r="M19" i="13" l="1"/>
  <c r="L19" i="13"/>
  <c r="H18" i="12"/>
  <c r="H17" i="12"/>
  <c r="H16" i="12"/>
  <c r="H15" i="12"/>
  <c r="H14" i="12"/>
  <c r="H13" i="12"/>
  <c r="H12" i="12"/>
  <c r="L19" i="12" l="1"/>
  <c r="M18" i="11"/>
  <c r="L18" i="11"/>
  <c r="H18" i="11"/>
  <c r="M17" i="11"/>
  <c r="L17" i="11"/>
  <c r="H17" i="11"/>
  <c r="M16" i="11"/>
  <c r="L16" i="11"/>
  <c r="H16" i="11"/>
  <c r="M15" i="11"/>
  <c r="L15" i="11"/>
  <c r="H15" i="11"/>
  <c r="M14" i="11"/>
  <c r="L14" i="11"/>
  <c r="H14" i="11"/>
  <c r="M13" i="11"/>
  <c r="L13" i="11"/>
  <c r="H13" i="11"/>
  <c r="M12" i="11"/>
  <c r="L12" i="11"/>
  <c r="H12" i="11"/>
  <c r="K19" i="10"/>
  <c r="J19" i="10"/>
  <c r="L19" i="10"/>
  <c r="I19" i="10"/>
  <c r="M19" i="10" s="1"/>
  <c r="M19" i="12" l="1"/>
  <c r="M19" i="11"/>
  <c r="L19" i="11"/>
  <c r="M18" i="10"/>
  <c r="L18" i="10"/>
  <c r="H18" i="10"/>
  <c r="M17" i="10"/>
  <c r="L17" i="10"/>
  <c r="H17" i="10"/>
  <c r="M16" i="10"/>
  <c r="L16" i="10"/>
  <c r="H16" i="10"/>
  <c r="M15" i="10"/>
  <c r="L15" i="10"/>
  <c r="H15" i="10"/>
  <c r="M14" i="10"/>
  <c r="L14" i="10"/>
  <c r="H14" i="10"/>
  <c r="M13" i="10"/>
  <c r="L13" i="10"/>
  <c r="H13" i="10"/>
  <c r="M12" i="10"/>
  <c r="L12" i="10"/>
  <c r="H12" i="10"/>
  <c r="M19" i="9"/>
  <c r="M18" i="9"/>
  <c r="L18" i="9"/>
  <c r="H18" i="9"/>
  <c r="M17" i="9"/>
  <c r="L17" i="9"/>
  <c r="H17" i="9"/>
  <c r="M16" i="9"/>
  <c r="L16" i="9"/>
  <c r="H16" i="9"/>
  <c r="M15" i="9"/>
  <c r="L15" i="9"/>
  <c r="H15" i="9"/>
  <c r="M14" i="9"/>
  <c r="L14" i="9"/>
  <c r="H14" i="9"/>
  <c r="M13" i="9"/>
  <c r="L13" i="9"/>
  <c r="H13" i="9"/>
  <c r="M12" i="9"/>
  <c r="L12" i="9"/>
  <c r="H12" i="9"/>
  <c r="L19" i="3" l="1"/>
  <c r="L13" i="3"/>
  <c r="L14" i="3"/>
  <c r="L15" i="3"/>
  <c r="L16" i="3"/>
  <c r="L17" i="3"/>
  <c r="L18" i="3"/>
  <c r="L12" i="3"/>
  <c r="I19" i="8"/>
  <c r="H18" i="8"/>
  <c r="H17" i="8"/>
  <c r="H16" i="8"/>
  <c r="H15" i="8"/>
  <c r="H14" i="8"/>
  <c r="H13" i="8"/>
  <c r="H12" i="8"/>
  <c r="M19" i="7"/>
  <c r="M18" i="7"/>
  <c r="H18" i="7"/>
  <c r="M17" i="7"/>
  <c r="H17" i="7"/>
  <c r="M16" i="7"/>
  <c r="H16" i="7"/>
  <c r="M15" i="7"/>
  <c r="H15" i="7"/>
  <c r="M14" i="7"/>
  <c r="H14" i="7"/>
  <c r="M13" i="7"/>
  <c r="H13" i="7"/>
  <c r="M12" i="7"/>
  <c r="H12" i="7"/>
  <c r="I19" i="6"/>
  <c r="M13" i="6"/>
  <c r="M14" i="6"/>
  <c r="M15" i="6"/>
  <c r="M16" i="6"/>
  <c r="M17" i="6"/>
  <c r="M18" i="6"/>
  <c r="M12" i="6"/>
  <c r="H18" i="6" l="1"/>
  <c r="H17" i="6"/>
  <c r="H16" i="6"/>
  <c r="H15" i="6"/>
  <c r="H14" i="6"/>
  <c r="H13" i="6"/>
  <c r="H12" i="6"/>
  <c r="I19" i="5"/>
  <c r="M19" i="6" l="1"/>
  <c r="H13" i="3" l="1"/>
  <c r="H14" i="3"/>
  <c r="H15" i="3"/>
  <c r="H16" i="3"/>
  <c r="H17" i="3"/>
  <c r="H18" i="3"/>
  <c r="H12" i="3"/>
  <c r="M14" i="3"/>
  <c r="M15" i="3"/>
  <c r="M16" i="3"/>
  <c r="M17" i="3"/>
  <c r="M19" i="3" s="1"/>
  <c r="M18" i="3"/>
  <c r="M13" i="3"/>
  <c r="M12" i="3"/>
</calcChain>
</file>

<file path=xl/sharedStrings.xml><?xml version="1.0" encoding="utf-8"?>
<sst xmlns="http://schemas.openxmlformats.org/spreadsheetml/2006/main" count="1394" uniqueCount="240">
  <si>
    <t>Warwickshire</t>
  </si>
  <si>
    <t>Leicestershire</t>
  </si>
  <si>
    <t>Staffordshire</t>
  </si>
  <si>
    <t>High Street</t>
  </si>
  <si>
    <t>The Banks</t>
  </si>
  <si>
    <t>New Church Yard</t>
  </si>
  <si>
    <t>Church View Gardens</t>
  </si>
  <si>
    <t>Station Road</t>
  </si>
  <si>
    <t>Meynell Road</t>
  </si>
  <si>
    <t>Community Gardens</t>
  </si>
  <si>
    <t>Poultney Drive</t>
  </si>
  <si>
    <t>Fenny Cops Parkland (Amenity)</t>
  </si>
  <si>
    <t>Fenny Cops Parkland (Wildflower)</t>
  </si>
  <si>
    <t>High Street / Church Lane.</t>
  </si>
  <si>
    <t>Grass Cutting - Firms Addresses</t>
  </si>
  <si>
    <t>County</t>
  </si>
  <si>
    <t>Work Duration</t>
  </si>
  <si>
    <t>3 Years</t>
  </si>
  <si>
    <t>From</t>
  </si>
  <si>
    <t>To</t>
  </si>
  <si>
    <t>Feb / Mar 2021</t>
  </si>
  <si>
    <t>Element</t>
  </si>
  <si>
    <t>Years</t>
  </si>
  <si>
    <t xml:space="preserve">Areas </t>
  </si>
  <si>
    <t>Y</t>
  </si>
  <si>
    <t>H&amp;S At Work</t>
  </si>
  <si>
    <t>Y in Nar</t>
  </si>
  <si>
    <t>Year 1</t>
  </si>
  <si>
    <t>Year 2</t>
  </si>
  <si>
    <t>Year 3</t>
  </si>
  <si>
    <t>Mow &amp; remove</t>
  </si>
  <si>
    <t>Clear Paths</t>
  </si>
  <si>
    <t>Flail Cut</t>
  </si>
  <si>
    <t>Additional Actions</t>
  </si>
  <si>
    <t xml:space="preserve">Weed Kill </t>
  </si>
  <si>
    <t>Cost / Visit</t>
  </si>
  <si>
    <t>Y1</t>
  </si>
  <si>
    <t>Y2</t>
  </si>
  <si>
    <t>Y3</t>
  </si>
  <si>
    <t>Total (3Y)</t>
  </si>
  <si>
    <t>Within Costs above</t>
  </si>
  <si>
    <t>Consumables &amp; Fuel</t>
  </si>
  <si>
    <t>Public &amp; Employees Insurance</t>
  </si>
  <si>
    <t>Tools &amp; Equipment</t>
  </si>
  <si>
    <t>Not Included with Costs</t>
  </si>
  <si>
    <t>Total</t>
  </si>
  <si>
    <t>Other waste disposal charged at cost +8%</t>
  </si>
  <si>
    <t>Co. Public &amp; Emp. Liability Insurance</t>
  </si>
  <si>
    <t>Questions to ask</t>
  </si>
  <si>
    <t>What additional costs would be see within the 3 years not in Quote</t>
  </si>
  <si>
    <t>Statement Made &amp; Policy attached</t>
  </si>
  <si>
    <t>T&amp;Cs</t>
  </si>
  <si>
    <t>3 pgs / 1 Statements</t>
  </si>
  <si>
    <t>Total 3 Year Costs</t>
  </si>
  <si>
    <t>1 Cooling Off period</t>
  </si>
  <si>
    <t>14 Days</t>
  </si>
  <si>
    <t>7 days from Invoice</t>
  </si>
  <si>
    <t>10% every 10 days</t>
  </si>
  <si>
    <t>2 Payment Terms</t>
  </si>
  <si>
    <t>2 Int Charge</t>
  </si>
  <si>
    <t>Held - but will need to see copy each year</t>
  </si>
  <si>
    <t>Payment Terms</t>
  </si>
  <si>
    <t>Visit similar Client (2 no)</t>
  </si>
  <si>
    <t>All Equipment Owned / Hired?</t>
  </si>
  <si>
    <t>Travel Distance from Base</t>
  </si>
  <si>
    <t>Oct / Nov  2023</t>
  </si>
  <si>
    <t>Action</t>
  </si>
  <si>
    <t>Statement Attached</t>
  </si>
  <si>
    <t>Quality Policy Statement</t>
  </si>
  <si>
    <t>Yes</t>
  </si>
  <si>
    <t>Question</t>
  </si>
  <si>
    <t>Change</t>
  </si>
  <si>
    <t>Request</t>
  </si>
  <si>
    <t>No Details</t>
  </si>
  <si>
    <t>H&amp;S At Work &amp; Environmental St</t>
  </si>
  <si>
    <t>Statement on Training Attached</t>
  </si>
  <si>
    <t>Will need some detailed breakdown for Costs over 3 years</t>
  </si>
  <si>
    <t>As Schedule
As dates / See sheet</t>
  </si>
  <si>
    <t>Seems to be Quote for 2019</t>
  </si>
  <si>
    <t>National Offices</t>
  </si>
  <si>
    <t>What base would you be working from</t>
  </si>
  <si>
    <t>Fortnightly</t>
  </si>
  <si>
    <t>Weekly</t>
  </si>
  <si>
    <t>Twice Y</t>
  </si>
  <si>
    <t>Once Y</t>
  </si>
  <si>
    <t>Over Year</t>
  </si>
  <si>
    <t>Quote is for only a year not for 3 would there be escalation of costs Y2&amp;Y3?</t>
  </si>
  <si>
    <t>Quote is for 2019 what would be quote for 2021,22&amp;23</t>
  </si>
  <si>
    <t>National &amp; Franchised</t>
  </si>
  <si>
    <t>?</t>
  </si>
  <si>
    <t>Staff - Operatives</t>
  </si>
  <si>
    <t>Expected Visits for each site</t>
  </si>
  <si>
    <t>Number of Contracts in area</t>
  </si>
  <si>
    <t>Yearly Workload</t>
  </si>
  <si>
    <t>Number of contracts in the area</t>
  </si>
  <si>
    <t>Regional Branch - Leicester</t>
  </si>
  <si>
    <t>Nothing Quoted</t>
  </si>
  <si>
    <t>As Spec</t>
  </si>
  <si>
    <t>Y - 1200m2</t>
  </si>
  <si>
    <t>Y - 5000m2</t>
  </si>
  <si>
    <t>Y - 2000m2</t>
  </si>
  <si>
    <t>Y - ?</t>
  </si>
  <si>
    <t>Y - 10000m2</t>
  </si>
  <si>
    <t>Community Grassland</t>
  </si>
  <si>
    <t>Y - ? Check??</t>
  </si>
  <si>
    <t>Not stated</t>
  </si>
  <si>
    <t>National ??</t>
  </si>
  <si>
    <t>Not Stated</t>
  </si>
  <si>
    <t>Yes but short</t>
  </si>
  <si>
    <t>3 pgs &amp; General Statements</t>
  </si>
  <si>
    <t>Answered</t>
  </si>
  <si>
    <t>14 pgs / Several St Statements</t>
  </si>
  <si>
    <t>30 Days</t>
  </si>
  <si>
    <t>Not Stated Clearly</t>
  </si>
  <si>
    <t>Stated</t>
  </si>
  <si>
    <t xml:space="preserve">Quote for only 12 Months. </t>
  </si>
  <si>
    <r>
      <t xml:space="preserve">Total 3 Year Costs / </t>
    </r>
    <r>
      <rPr>
        <b/>
        <sz val="11"/>
        <color rgb="FFFF0000"/>
        <rFont val="Calibri"/>
        <family val="2"/>
        <scheme val="minor"/>
      </rPr>
      <t>Ex VAT</t>
    </r>
  </si>
  <si>
    <t>Quote clear as inclusive &amp; VAT not chargeable</t>
  </si>
  <si>
    <t>OK</t>
  </si>
  <si>
    <t>5 pgs / No real Statements</t>
  </si>
  <si>
    <t>Yes - £5m</t>
  </si>
  <si>
    <t>Quote on Standard VAT  
(What is it for QPC?)</t>
  </si>
  <si>
    <t>Quote subject to Standard VAT 
(What is it for QPC?)</t>
  </si>
  <si>
    <t>Other waste disposal charged at cost</t>
  </si>
  <si>
    <t>12 Equal Payments</t>
  </si>
  <si>
    <t>Years 2&amp;3</t>
  </si>
  <si>
    <t>To be Negotiated</t>
  </si>
  <si>
    <t>Cooling Off period</t>
  </si>
  <si>
    <t>Int Charge</t>
  </si>
  <si>
    <t>2 pgs /  Gen Sentence of Statements</t>
  </si>
  <si>
    <t xml:space="preserve">Minor </t>
  </si>
  <si>
    <t>Not Clear</t>
  </si>
  <si>
    <t xml:space="preserve">Cost </t>
  </si>
  <si>
    <t>Cost</t>
  </si>
  <si>
    <t>Year Total</t>
  </si>
  <si>
    <r>
      <t xml:space="preserve">Year 1 </t>
    </r>
    <r>
      <rPr>
        <b/>
        <sz val="9"/>
        <color theme="1"/>
        <rFont val="Calibri"/>
        <family val="2"/>
        <scheme val="minor"/>
      </rPr>
      <t>Only</t>
    </r>
  </si>
  <si>
    <t>States All inclusive</t>
  </si>
  <si>
    <t>Check</t>
  </si>
  <si>
    <t>Stated but not cost clear</t>
  </si>
  <si>
    <t>6 pgs / General Statements</t>
  </si>
  <si>
    <t>Stated ex VAT</t>
  </si>
  <si>
    <t>As Specified</t>
  </si>
  <si>
    <t>Plus VAT</t>
  </si>
  <si>
    <t>Complete Service</t>
  </si>
  <si>
    <t>None</t>
  </si>
  <si>
    <t>Will need to see copy each year</t>
  </si>
  <si>
    <t>Would Quote stay same for Y2 &amp; Y3</t>
  </si>
  <si>
    <t>Stafford Orchard Park &amp; Swayne Green</t>
  </si>
  <si>
    <t>Waste removal to tip (if locally charged)
Although Licence held by firm</t>
  </si>
  <si>
    <t>12 Monthly instalments</t>
  </si>
  <si>
    <t>Yes in narrative</t>
  </si>
  <si>
    <t>Quote clear as Exclusive of VAT</t>
  </si>
  <si>
    <t>Work Duration 
Quote Clear for 3 Years</t>
  </si>
  <si>
    <t>Has 3 Reference Addresses</t>
  </si>
  <si>
    <t>Full Quote</t>
  </si>
  <si>
    <t>On payments</t>
  </si>
  <si>
    <t>Single Sheet</t>
  </si>
  <si>
    <t>Schedule Gen &amp; C</t>
  </si>
  <si>
    <t>1 &amp; 3pgs / 7 &amp; 10 Statements</t>
  </si>
  <si>
    <t>Monthly / No date</t>
  </si>
  <si>
    <t>Yes but may need to request</t>
  </si>
  <si>
    <t>Confirm Dates</t>
  </si>
  <si>
    <t>Request / but 3 given</t>
  </si>
  <si>
    <t>Quote not clear as inclusive &amp; VAT not chargeable (ie in bid now)</t>
  </si>
  <si>
    <t>Clearly Stated</t>
  </si>
  <si>
    <t>3 Yearts</t>
  </si>
  <si>
    <t>Non Ltd Partnership</t>
  </si>
  <si>
    <t>Assumed</t>
  </si>
  <si>
    <t xml:space="preserve">Yes </t>
  </si>
  <si>
    <t>Yes (check Fuel)</t>
  </si>
  <si>
    <t>Yes (given copy)</t>
  </si>
  <si>
    <t>pgs /Statements</t>
  </si>
  <si>
    <t>Yes - Copy for 2020</t>
  </si>
  <si>
    <t>Small Firm</t>
  </si>
  <si>
    <t>Very Small Firm - What would we need to assist you if chosen?</t>
  </si>
  <si>
    <t>How do you work?</t>
  </si>
  <si>
    <t>Quoted per Cut &amp; only 1 year assumed</t>
  </si>
  <si>
    <t>1 Year Assumed</t>
  </si>
  <si>
    <t>2020 Assumed</t>
  </si>
  <si>
    <t>2021 Assumed</t>
  </si>
  <si>
    <t>Per Cut</t>
  </si>
  <si>
    <t>Nothing Stated</t>
  </si>
  <si>
    <t>If Price per cut then how do you see Contract</t>
  </si>
  <si>
    <t>Adjustments to Price over 3 years?</t>
  </si>
  <si>
    <t>Only</t>
  </si>
  <si>
    <t>What is Co - Ltd ?</t>
  </si>
  <si>
    <t>Insurances Held?</t>
  </si>
  <si>
    <t>Staff Held</t>
  </si>
  <si>
    <t xml:space="preserve"> pgs / Just Quote</t>
  </si>
  <si>
    <t>Large Business</t>
  </si>
  <si>
    <t>Short Quote would need Clarification</t>
  </si>
  <si>
    <r>
      <t xml:space="preserve">Y </t>
    </r>
    <r>
      <rPr>
        <sz val="11"/>
        <color rgb="FFFF0000"/>
        <rFont val="Calibri"/>
        <family val="2"/>
        <scheme val="minor"/>
      </rPr>
      <t>Error on no of Cuts</t>
    </r>
  </si>
  <si>
    <t>None on sheets</t>
  </si>
  <si>
    <t>Quote clear exclusive of VAT</t>
  </si>
  <si>
    <t>Would Costs rise over 3 years? If so by what?</t>
  </si>
  <si>
    <t>Anything we should know?</t>
  </si>
  <si>
    <t>Pub &amp; Emp Liability would be required</t>
  </si>
  <si>
    <t>Statement</t>
  </si>
  <si>
    <t>1 Year Cost</t>
  </si>
  <si>
    <t>3 Year Cost</t>
  </si>
  <si>
    <t>VAT</t>
  </si>
  <si>
    <t>Quoted for 3 Y</t>
  </si>
  <si>
    <t>No</t>
  </si>
  <si>
    <t>No (2019 odd)</t>
  </si>
  <si>
    <t>Firms 1, 5, 7, 9, 11 Seem Suitable on Money &amp; Distance</t>
  </si>
  <si>
    <t>JAK Notes</t>
  </si>
  <si>
    <t>JB Rural would need a Local Base to be reasonably Close</t>
  </si>
  <si>
    <t>With 5 Firms it would come down to Preference &amp; Confidence</t>
  </si>
  <si>
    <t>Foss UK Quote looks good &amp; Competitive with3 year no escalation</t>
  </si>
  <si>
    <t>Lowest Quote JR Landscaping could be best but very small firm so would need chatting with. They are obviously able &amp; have Insurances but would need our confidence</t>
  </si>
  <si>
    <t>If it were just me deciding I would go for 1) or 9) but both would have to clear some questions to finalise details.</t>
  </si>
  <si>
    <t>Lincolnshire</t>
  </si>
  <si>
    <t xml:space="preserve">Not Mentioned </t>
  </si>
  <si>
    <t>Inc</t>
  </si>
  <si>
    <t>Not Given</t>
  </si>
  <si>
    <t>Not mentioned</t>
  </si>
  <si>
    <t>1 pgs / 1 Statements</t>
  </si>
  <si>
    <t>Already working for QPC so paperwork should be in place</t>
  </si>
  <si>
    <t>Insurances to be checked for 2020-21</t>
  </si>
  <si>
    <t>KGB is cutting the grass for QPC now. However on looking at others prices they are on the high side &amp; would not be picked on price alone going forward</t>
  </si>
  <si>
    <t>May need checking</t>
  </si>
  <si>
    <t>Details 1</t>
  </si>
  <si>
    <t>Details 2</t>
  </si>
  <si>
    <t>Details 3</t>
  </si>
  <si>
    <t>Details 4</t>
  </si>
  <si>
    <t>Details 5</t>
  </si>
  <si>
    <t>Details 6</t>
  </si>
  <si>
    <t>Details 7</t>
  </si>
  <si>
    <t>Details 8</t>
  </si>
  <si>
    <t>Details 9</t>
  </si>
  <si>
    <t>Details 10</t>
  </si>
  <si>
    <t>Details 11</t>
  </si>
  <si>
    <t>Details 12</t>
  </si>
  <si>
    <t>Business Details</t>
  </si>
  <si>
    <t>Position</t>
  </si>
  <si>
    <t>Nottinghamshire</t>
  </si>
  <si>
    <t>APPENDIX 7(a)</t>
  </si>
  <si>
    <t>Quorn Parish Council - 4th August 2020</t>
  </si>
  <si>
    <t>Grass Cutting Tenders</t>
  </si>
  <si>
    <t>Present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</si>
</sst>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1" applyBorder="1"/>
    <xf numFmtId="0" fontId="0" fillId="0" borderId="1" xfId="0" quotePrefix="1" applyBorder="1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164" fontId="0" fillId="3" borderId="1" xfId="0" applyNumberForma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7" fontId="0" fillId="0" borderId="1" xfId="0" applyNumberForma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164" fontId="0" fillId="6" borderId="1" xfId="0" applyNumberFormat="1" applyFill="1" applyBorder="1" applyAlignment="1">
      <alignment horizontal="right" vertical="top" wrapText="1"/>
    </xf>
    <xf numFmtId="164" fontId="0" fillId="7" borderId="1" xfId="0" applyNumberForma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0" fillId="9" borderId="1" xfId="0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right" vertical="top" wrapText="1"/>
    </xf>
    <xf numFmtId="164" fontId="13" fillId="3" borderId="1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0" fillId="5" borderId="2" xfId="0" applyNumberForma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0" fillId="10" borderId="2" xfId="0" applyFill="1" applyBorder="1" applyAlignment="1">
      <alignment horizontal="left" vertical="top" wrapText="1"/>
    </xf>
    <xf numFmtId="0" fontId="2" fillId="10" borderId="2" xfId="0" applyFont="1" applyFill="1" applyBorder="1" applyAlignment="1">
      <alignment horizontal="left" vertical="top" wrapText="1"/>
    </xf>
    <xf numFmtId="164" fontId="0" fillId="10" borderId="2" xfId="0" applyNumberForma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17"/>
  <sheetViews>
    <sheetView workbookViewId="0">
      <selection sqref="A1:XFD24"/>
    </sheetView>
  </sheetViews>
  <sheetFormatPr defaultRowHeight="15" x14ac:dyDescent="0.25"/>
  <cols>
    <col min="3" max="3" width="41" customWidth="1"/>
    <col min="4" max="4" width="14" bestFit="1" customWidth="1"/>
    <col min="5" max="5" width="29.28515625" bestFit="1" customWidth="1"/>
    <col min="6" max="6" width="18.42578125" bestFit="1" customWidth="1"/>
    <col min="7" max="7" width="16" customWidth="1"/>
    <col min="8" max="8" width="12" bestFit="1" customWidth="1"/>
    <col min="9" max="9" width="11.42578125" bestFit="1" customWidth="1"/>
    <col min="10" max="10" width="9.5703125" bestFit="1" customWidth="1"/>
    <col min="12" max="12" width="20.7109375" bestFit="1" customWidth="1"/>
    <col min="13" max="13" width="33.5703125" bestFit="1" customWidth="1"/>
    <col min="14" max="16" width="11.7109375" bestFit="1" customWidth="1"/>
  </cols>
  <sheetData>
    <row r="2" spans="2:17" ht="20.100000000000001" customHeight="1" x14ac:dyDescent="0.25"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5" customFormat="1" ht="20.100000000000001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2:17" ht="20.100000000000001" customHeight="1" x14ac:dyDescent="0.2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3"/>
      <c r="N4" s="4"/>
      <c r="O4" s="4"/>
      <c r="P4" s="1"/>
      <c r="Q4" s="1"/>
    </row>
    <row r="5" spans="2:17" ht="20.100000000000001" customHeight="1" x14ac:dyDescent="0.25">
      <c r="B5" s="1"/>
      <c r="C5" s="2"/>
      <c r="D5" s="1"/>
      <c r="E5" s="1"/>
      <c r="F5" s="1"/>
      <c r="G5" s="1"/>
      <c r="H5" s="1"/>
      <c r="I5" s="1"/>
      <c r="J5" s="1"/>
      <c r="K5" s="1"/>
      <c r="L5" s="3"/>
      <c r="M5" s="3"/>
      <c r="N5" s="1"/>
      <c r="O5" s="4"/>
      <c r="P5" s="1"/>
      <c r="Q5" s="1"/>
    </row>
    <row r="6" spans="2:17" ht="20.100000000000001" customHeight="1" x14ac:dyDescent="0.25">
      <c r="B6" s="1"/>
      <c r="C6" s="2"/>
      <c r="D6" s="1"/>
      <c r="E6" s="1"/>
      <c r="F6" s="1"/>
      <c r="G6" s="1"/>
      <c r="H6" s="1"/>
      <c r="I6" s="1"/>
      <c r="J6" s="1"/>
      <c r="K6" s="1"/>
      <c r="L6" s="3"/>
      <c r="M6" s="1"/>
      <c r="N6" s="4"/>
      <c r="O6" s="1"/>
      <c r="P6" s="1"/>
      <c r="Q6" s="1"/>
    </row>
    <row r="7" spans="2:17" ht="20.100000000000001" customHeight="1" x14ac:dyDescent="0.25"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3"/>
      <c r="N7" s="4"/>
      <c r="O7" s="4"/>
      <c r="P7" s="1"/>
      <c r="Q7" s="1"/>
    </row>
    <row r="8" spans="2:17" ht="20.100000000000001" customHeight="1" x14ac:dyDescent="0.25">
      <c r="B8" s="1"/>
      <c r="C8" s="2"/>
      <c r="D8" s="1"/>
      <c r="E8" s="1"/>
      <c r="F8" s="1"/>
      <c r="G8" s="1"/>
      <c r="H8" s="1"/>
      <c r="I8" s="1"/>
      <c r="J8" s="1"/>
      <c r="K8" s="1"/>
      <c r="L8" s="3"/>
      <c r="M8" s="3"/>
      <c r="N8" s="4"/>
      <c r="O8" s="1"/>
      <c r="P8" s="1"/>
      <c r="Q8" s="1"/>
    </row>
    <row r="9" spans="2:17" ht="20.100000000000001" customHeight="1" x14ac:dyDescent="0.25">
      <c r="B9" s="1"/>
      <c r="C9" s="2"/>
      <c r="D9" s="1"/>
      <c r="E9" s="1"/>
      <c r="F9" s="1"/>
      <c r="G9" s="1"/>
      <c r="H9" s="1"/>
      <c r="I9" s="1"/>
      <c r="J9" s="1"/>
      <c r="K9" s="1"/>
      <c r="L9" s="1"/>
      <c r="M9" s="3"/>
      <c r="N9" s="4"/>
      <c r="O9" s="4"/>
      <c r="P9" s="1"/>
      <c r="Q9" s="1"/>
    </row>
    <row r="10" spans="2:17" ht="20.100000000000001" customHeight="1" x14ac:dyDescent="0.25"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1"/>
    </row>
    <row r="11" spans="2:17" ht="20.100000000000001" customHeight="1" x14ac:dyDescent="0.25">
      <c r="B11" s="1"/>
      <c r="C11" s="2"/>
      <c r="D11" s="1"/>
      <c r="E11" s="1"/>
      <c r="F11" s="1"/>
      <c r="G11" s="1"/>
      <c r="H11" s="1"/>
      <c r="I11" s="1"/>
      <c r="J11" s="1"/>
      <c r="K11" s="1"/>
      <c r="L11" s="1"/>
      <c r="M11" s="3"/>
      <c r="N11" s="1"/>
      <c r="O11" s="4"/>
      <c r="P11" s="1"/>
      <c r="Q11" s="1"/>
    </row>
    <row r="12" spans="2:17" ht="20.100000000000001" customHeight="1" x14ac:dyDescent="0.25">
      <c r="B12" s="1"/>
      <c r="C12" s="2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4"/>
      <c r="P12" s="1"/>
      <c r="Q12" s="1"/>
    </row>
    <row r="13" spans="2:17" ht="20.100000000000001" customHeight="1" x14ac:dyDescent="0.25"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3"/>
      <c r="N13" s="1"/>
      <c r="O13" s="1"/>
      <c r="P13" s="1"/>
      <c r="Q13" s="1"/>
    </row>
    <row r="14" spans="2:17" ht="20.100000000000001" customHeight="1" x14ac:dyDescent="0.25"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3"/>
      <c r="N14" s="4"/>
      <c r="O14" s="1"/>
      <c r="P14" s="1"/>
      <c r="Q14" s="1"/>
    </row>
    <row r="15" spans="2:17" ht="20.100000000000001" customHeight="1" x14ac:dyDescent="0.25"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3"/>
      <c r="N15" s="1"/>
      <c r="O15" s="4"/>
      <c r="P15" s="1"/>
      <c r="Q15" s="1"/>
    </row>
    <row r="16" spans="2:17" ht="20.100000000000001" customHeigh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20.100000000000001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sortState xmlns:xlrd2="http://schemas.microsoft.com/office/spreadsheetml/2017/richdata2" ref="C4:Q14">
    <sortCondition ref="C1"/>
  </sortState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CD7D-E6A1-49B7-B1B4-C07911B7E918}">
  <sheetPr>
    <pageSetUpPr fitToPage="1"/>
  </sheetPr>
  <dimension ref="C4:P73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227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ht="30" x14ac:dyDescent="0.25">
      <c r="C8" s="17" t="s">
        <v>16</v>
      </c>
      <c r="D8" s="16"/>
      <c r="E8" s="16" t="s">
        <v>17</v>
      </c>
      <c r="F8" s="16" t="s">
        <v>20</v>
      </c>
      <c r="G8" s="16" t="s">
        <v>65</v>
      </c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 t="s">
        <v>141</v>
      </c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107</v>
      </c>
      <c r="E12" s="21"/>
      <c r="F12" s="21"/>
      <c r="G12" s="21"/>
      <c r="H12" s="21">
        <f>E12+F12+G12</f>
        <v>0</v>
      </c>
      <c r="I12" s="19"/>
      <c r="J12" s="19"/>
      <c r="K12" s="19"/>
      <c r="L12" s="28">
        <f>E12*I12</f>
        <v>0</v>
      </c>
      <c r="M12" s="19">
        <f>G12*(I12+J12+K12)</f>
        <v>0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107</v>
      </c>
      <c r="E13" s="21"/>
      <c r="F13" s="21"/>
      <c r="G13" s="21"/>
      <c r="H13" s="21">
        <f t="shared" ref="H13:H18" si="0">E13+F13+G13</f>
        <v>0</v>
      </c>
      <c r="I13" s="19"/>
      <c r="J13" s="19"/>
      <c r="K13" s="19"/>
      <c r="L13" s="28">
        <f t="shared" ref="L13:L18" si="1">E13*I13</f>
        <v>0</v>
      </c>
      <c r="M13" s="19">
        <f>G13*(I13+J13+K13)</f>
        <v>0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107</v>
      </c>
      <c r="E14" s="21"/>
      <c r="F14" s="21"/>
      <c r="G14" s="21"/>
      <c r="H14" s="21">
        <f t="shared" si="0"/>
        <v>0</v>
      </c>
      <c r="I14" s="19"/>
      <c r="J14" s="19"/>
      <c r="K14" s="19"/>
      <c r="L14" s="28">
        <f t="shared" si="1"/>
        <v>0</v>
      </c>
      <c r="M14" s="19">
        <f t="shared" ref="M14:M18" si="2">G14*(I14+J14+K14)</f>
        <v>0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107</v>
      </c>
      <c r="E15" s="21"/>
      <c r="F15" s="21"/>
      <c r="G15" s="21"/>
      <c r="H15" s="21">
        <f t="shared" si="0"/>
        <v>0</v>
      </c>
      <c r="I15" s="19"/>
      <c r="J15" s="19"/>
      <c r="K15" s="19"/>
      <c r="L15" s="28">
        <f t="shared" si="1"/>
        <v>0</v>
      </c>
      <c r="M15" s="19">
        <f t="shared" si="2"/>
        <v>0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107</v>
      </c>
      <c r="E16" s="21"/>
      <c r="F16" s="21"/>
      <c r="G16" s="21"/>
      <c r="H16" s="21">
        <f t="shared" si="0"/>
        <v>0</v>
      </c>
      <c r="I16" s="19"/>
      <c r="J16" s="19"/>
      <c r="K16" s="19"/>
      <c r="L16" s="28">
        <f t="shared" si="1"/>
        <v>0</v>
      </c>
      <c r="M16" s="19">
        <f t="shared" si="2"/>
        <v>0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107</v>
      </c>
      <c r="E17" s="21"/>
      <c r="F17" s="21"/>
      <c r="G17" s="21"/>
      <c r="H17" s="21">
        <f t="shared" si="0"/>
        <v>0</v>
      </c>
      <c r="I17" s="19"/>
      <c r="J17" s="19"/>
      <c r="K17" s="19"/>
      <c r="L17" s="28">
        <f t="shared" si="1"/>
        <v>0</v>
      </c>
      <c r="M17" s="19">
        <f t="shared" si="2"/>
        <v>0</v>
      </c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107</v>
      </c>
      <c r="E18" s="21"/>
      <c r="F18" s="21"/>
      <c r="G18" s="21"/>
      <c r="H18" s="21">
        <f t="shared" si="0"/>
        <v>0</v>
      </c>
      <c r="I18" s="19"/>
      <c r="J18" s="19"/>
      <c r="K18" s="19"/>
      <c r="L18" s="28">
        <f t="shared" si="1"/>
        <v>0</v>
      </c>
      <c r="M18" s="19">
        <f t="shared" si="2"/>
        <v>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/>
      <c r="J19" s="19"/>
      <c r="K19" s="19"/>
      <c r="L19" s="29">
        <v>10495</v>
      </c>
      <c r="M19" s="20">
        <f>L19*3</f>
        <v>31485</v>
      </c>
      <c r="N19" s="16"/>
      <c r="O19" s="16"/>
      <c r="P19" s="16"/>
    </row>
    <row r="20" spans="3:16" x14ac:dyDescent="0.25">
      <c r="I20" s="11"/>
      <c r="J20" s="11"/>
      <c r="K20" s="11"/>
      <c r="L20" s="11" t="s">
        <v>142</v>
      </c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 t="s">
        <v>143</v>
      </c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107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46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107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107</v>
      </c>
    </row>
    <row r="41" spans="3:4" x14ac:dyDescent="0.25">
      <c r="C41" s="17" t="s">
        <v>51</v>
      </c>
      <c r="D41" s="16" t="s">
        <v>144</v>
      </c>
    </row>
    <row r="42" spans="3:4" x14ac:dyDescent="0.25">
      <c r="C42" s="16" t="s">
        <v>188</v>
      </c>
      <c r="D42" s="16" t="s">
        <v>144</v>
      </c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x14ac:dyDescent="0.25">
      <c r="C51" s="16" t="s">
        <v>145</v>
      </c>
      <c r="D51" s="16" t="s">
        <v>107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 t="s">
        <v>70</v>
      </c>
    </row>
    <row r="58" spans="3:4" x14ac:dyDescent="0.25">
      <c r="C58" s="16" t="s">
        <v>93</v>
      </c>
      <c r="D58" s="16" t="s">
        <v>70</v>
      </c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146</v>
      </c>
      <c r="D60" s="16" t="s">
        <v>70</v>
      </c>
    </row>
    <row r="61" spans="3:4" x14ac:dyDescent="0.25">
      <c r="C61" s="16" t="s">
        <v>61</v>
      </c>
      <c r="D61" s="16" t="s">
        <v>70</v>
      </c>
    </row>
    <row r="62" spans="3:4" x14ac:dyDescent="0.25">
      <c r="C62" s="16" t="s">
        <v>62</v>
      </c>
      <c r="D62" s="16" t="s">
        <v>72</v>
      </c>
    </row>
    <row r="63" spans="3:4" x14ac:dyDescent="0.25">
      <c r="C63" s="16" t="s">
        <v>63</v>
      </c>
      <c r="D63" s="16" t="s">
        <v>70</v>
      </c>
    </row>
    <row r="64" spans="3:4" x14ac:dyDescent="0.25">
      <c r="C64" s="16" t="s">
        <v>64</v>
      </c>
      <c r="D64" s="16" t="s">
        <v>70</v>
      </c>
    </row>
    <row r="65" spans="3:4" x14ac:dyDescent="0.25">
      <c r="C65" s="16" t="s">
        <v>151</v>
      </c>
      <c r="D65" s="16" t="s">
        <v>118</v>
      </c>
    </row>
    <row r="66" spans="3:4" x14ac:dyDescent="0.25">
      <c r="C66" s="16"/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88D2D-8A98-4A3F-B1D4-5D8B7CDABB16}">
  <sheetPr>
    <pageSetUpPr fitToPage="1"/>
  </sheetPr>
  <dimension ref="C4:P72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228</v>
      </c>
    </row>
    <row r="5" spans="3:16" ht="18.75" x14ac:dyDescent="0.25">
      <c r="C5" s="22" t="s">
        <v>189</v>
      </c>
      <c r="D5" s="9" t="s">
        <v>154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ht="45" x14ac:dyDescent="0.25">
      <c r="C8" s="17" t="s">
        <v>152</v>
      </c>
      <c r="D8" s="16"/>
      <c r="E8" s="16" t="s">
        <v>17</v>
      </c>
      <c r="F8" s="30">
        <v>43952</v>
      </c>
      <c r="G8" s="30">
        <v>44986</v>
      </c>
      <c r="H8" s="9" t="s">
        <v>155</v>
      </c>
    </row>
    <row r="9" spans="3:16" x14ac:dyDescent="0.25">
      <c r="C9" s="31" t="s">
        <v>153</v>
      </c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>
        <v>18</v>
      </c>
      <c r="G12" s="21">
        <v>18</v>
      </c>
      <c r="H12" s="21">
        <f>E12+F12+G12</f>
        <v>54</v>
      </c>
      <c r="I12" s="19"/>
      <c r="J12" s="19"/>
      <c r="K12" s="19"/>
      <c r="L12" s="28">
        <f>E12*I12</f>
        <v>0</v>
      </c>
      <c r="M12" s="19">
        <f>G12*(I12+J12+K12)</f>
        <v>0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>
        <v>18</v>
      </c>
      <c r="G13" s="21">
        <v>18</v>
      </c>
      <c r="H13" s="21">
        <f t="shared" ref="H13:H18" si="0">E13+F13+G13</f>
        <v>54</v>
      </c>
      <c r="I13" s="19"/>
      <c r="J13" s="19"/>
      <c r="K13" s="19"/>
      <c r="L13" s="28">
        <f t="shared" ref="L13:L18" si="1">E13*I13</f>
        <v>0</v>
      </c>
      <c r="M13" s="19">
        <f>G13*(I13+J13+K13)</f>
        <v>0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24</v>
      </c>
      <c r="E14" s="21">
        <v>36</v>
      </c>
      <c r="F14" s="21">
        <v>36</v>
      </c>
      <c r="G14" s="21">
        <v>36</v>
      </c>
      <c r="H14" s="21">
        <f t="shared" si="0"/>
        <v>108</v>
      </c>
      <c r="I14" s="19"/>
      <c r="J14" s="19"/>
      <c r="K14" s="19"/>
      <c r="L14" s="28">
        <f t="shared" si="1"/>
        <v>0</v>
      </c>
      <c r="M14" s="19">
        <f t="shared" ref="M14:M18" si="2">G14*(I14+J14+K14)</f>
        <v>0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>
        <v>36</v>
      </c>
      <c r="G15" s="21">
        <v>36</v>
      </c>
      <c r="H15" s="21">
        <f t="shared" si="0"/>
        <v>108</v>
      </c>
      <c r="I15" s="19"/>
      <c r="J15" s="19"/>
      <c r="K15" s="19"/>
      <c r="L15" s="28">
        <f t="shared" si="1"/>
        <v>0</v>
      </c>
      <c r="M15" s="19">
        <f t="shared" si="2"/>
        <v>0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>
        <v>18</v>
      </c>
      <c r="G16" s="21">
        <v>18</v>
      </c>
      <c r="H16" s="21">
        <f t="shared" si="0"/>
        <v>54</v>
      </c>
      <c r="I16" s="19"/>
      <c r="J16" s="19"/>
      <c r="K16" s="19"/>
      <c r="L16" s="28">
        <f t="shared" si="1"/>
        <v>0</v>
      </c>
      <c r="M16" s="19">
        <f t="shared" si="2"/>
        <v>0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24</v>
      </c>
      <c r="E17" s="21">
        <v>2</v>
      </c>
      <c r="F17" s="21">
        <v>2</v>
      </c>
      <c r="G17" s="21">
        <v>2</v>
      </c>
      <c r="H17" s="21">
        <f t="shared" si="0"/>
        <v>6</v>
      </c>
      <c r="I17" s="19"/>
      <c r="J17" s="19"/>
      <c r="K17" s="19"/>
      <c r="L17" s="28">
        <f t="shared" si="1"/>
        <v>0</v>
      </c>
      <c r="M17" s="19">
        <f t="shared" si="2"/>
        <v>0</v>
      </c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32">
        <v>2</v>
      </c>
      <c r="F18" s="32">
        <v>2</v>
      </c>
      <c r="G18" s="32">
        <v>2</v>
      </c>
      <c r="H18" s="21">
        <f t="shared" si="0"/>
        <v>6</v>
      </c>
      <c r="I18" s="19"/>
      <c r="J18" s="19"/>
      <c r="K18" s="19"/>
      <c r="L18" s="28">
        <f t="shared" si="1"/>
        <v>0</v>
      </c>
      <c r="M18" s="19">
        <f t="shared" si="2"/>
        <v>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>
        <f>12*1294.45</f>
        <v>15533.400000000001</v>
      </c>
      <c r="J19" s="19">
        <f>12*1294.45</f>
        <v>15533.400000000001</v>
      </c>
      <c r="K19" s="19">
        <f>12*1294.45</f>
        <v>15533.400000000001</v>
      </c>
      <c r="L19" s="29">
        <f>12*1294.45</f>
        <v>15533.400000000001</v>
      </c>
      <c r="M19" s="20">
        <f>I19+J19+K19</f>
        <v>46600.200000000004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69</v>
      </c>
    </row>
    <row r="26" spans="3:16" x14ac:dyDescent="0.25">
      <c r="C26" s="16" t="s">
        <v>41</v>
      </c>
      <c r="D26" s="16" t="s">
        <v>69</v>
      </c>
    </row>
    <row r="27" spans="3:16" x14ac:dyDescent="0.25">
      <c r="C27" s="16" t="s">
        <v>42</v>
      </c>
      <c r="D27" s="16" t="s">
        <v>120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69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69</v>
      </c>
    </row>
    <row r="41" spans="3:4" x14ac:dyDescent="0.25">
      <c r="C41" s="17" t="s">
        <v>51</v>
      </c>
      <c r="D41" s="16" t="s">
        <v>157</v>
      </c>
    </row>
    <row r="42" spans="3:4" x14ac:dyDescent="0.25">
      <c r="C42" s="16" t="s">
        <v>158</v>
      </c>
      <c r="D42" s="16" t="s">
        <v>156</v>
      </c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159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160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 t="s">
        <v>70</v>
      </c>
    </row>
    <row r="58" spans="3:4" x14ac:dyDescent="0.25">
      <c r="C58" s="16" t="s">
        <v>93</v>
      </c>
      <c r="D58" s="16" t="s">
        <v>70</v>
      </c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61</v>
      </c>
      <c r="D60" s="16" t="s">
        <v>161</v>
      </c>
    </row>
    <row r="61" spans="3:4" ht="30" x14ac:dyDescent="0.25">
      <c r="C61" s="16" t="s">
        <v>62</v>
      </c>
      <c r="D61" s="16" t="s">
        <v>162</v>
      </c>
    </row>
    <row r="62" spans="3:4" x14ac:dyDescent="0.25">
      <c r="C62" s="16" t="s">
        <v>63</v>
      </c>
      <c r="D62" s="16" t="s">
        <v>70</v>
      </c>
    </row>
    <row r="63" spans="3:4" x14ac:dyDescent="0.25">
      <c r="C63" s="16" t="s">
        <v>64</v>
      </c>
      <c r="D63" s="16" t="s">
        <v>70</v>
      </c>
    </row>
    <row r="64" spans="3:4" ht="30" x14ac:dyDescent="0.25">
      <c r="C64" s="16" t="s">
        <v>163</v>
      </c>
      <c r="D64" s="16" t="s">
        <v>70</v>
      </c>
    </row>
    <row r="65" spans="3:4" x14ac:dyDescent="0.25">
      <c r="C65" s="16"/>
      <c r="D65" s="16"/>
    </row>
    <row r="66" spans="3:4" x14ac:dyDescent="0.25">
      <c r="C66" s="16"/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2AD5-E1A0-4A02-AEC7-1D3A5C7CF8D6}">
  <sheetPr>
    <pageSetUpPr fitToPage="1"/>
  </sheetPr>
  <dimension ref="C4:P72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229</v>
      </c>
    </row>
    <row r="5" spans="3:16" ht="18.75" x14ac:dyDescent="0.25">
      <c r="C5" s="22" t="s">
        <v>166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 t="s">
        <v>164</v>
      </c>
      <c r="E8" s="16" t="s">
        <v>17</v>
      </c>
      <c r="F8" s="16">
        <v>2020</v>
      </c>
      <c r="G8" s="16">
        <v>2022</v>
      </c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>
        <v>18</v>
      </c>
      <c r="G12" s="21">
        <v>18</v>
      </c>
      <c r="H12" s="21">
        <f>E12+F12+G12</f>
        <v>54</v>
      </c>
      <c r="I12" s="19">
        <v>23</v>
      </c>
      <c r="J12" s="19">
        <v>23</v>
      </c>
      <c r="K12" s="19">
        <v>23</v>
      </c>
      <c r="L12" s="28">
        <f>E12*I12</f>
        <v>414</v>
      </c>
      <c r="M12" s="19">
        <f>G12*(I12+J12+K12)</f>
        <v>1242</v>
      </c>
      <c r="N12" s="16" t="s">
        <v>167</v>
      </c>
      <c r="O12" s="16" t="s">
        <v>167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>
        <v>18</v>
      </c>
      <c r="G13" s="21">
        <v>18</v>
      </c>
      <c r="H13" s="21">
        <f t="shared" ref="H13:H18" si="0">E13+F13+G13</f>
        <v>54</v>
      </c>
      <c r="I13" s="19">
        <v>160</v>
      </c>
      <c r="J13" s="19">
        <v>160</v>
      </c>
      <c r="K13" s="19">
        <v>160</v>
      </c>
      <c r="L13" s="28">
        <f t="shared" ref="L13:L18" si="1">E13*I13</f>
        <v>2880</v>
      </c>
      <c r="M13" s="19">
        <f>G13*(I13+J13+K13)</f>
        <v>8640</v>
      </c>
      <c r="N13" s="16" t="s">
        <v>167</v>
      </c>
      <c r="O13" s="16" t="s">
        <v>167</v>
      </c>
      <c r="P13" s="16" t="s">
        <v>81</v>
      </c>
    </row>
    <row r="14" spans="3:16" x14ac:dyDescent="0.25">
      <c r="C14" s="16" t="s">
        <v>6</v>
      </c>
      <c r="D14" s="16" t="s">
        <v>24</v>
      </c>
      <c r="E14" s="21">
        <v>36</v>
      </c>
      <c r="F14" s="21">
        <v>36</v>
      </c>
      <c r="G14" s="21">
        <v>36</v>
      </c>
      <c r="H14" s="21">
        <f t="shared" si="0"/>
        <v>108</v>
      </c>
      <c r="I14" s="19">
        <v>23</v>
      </c>
      <c r="J14" s="19">
        <v>23</v>
      </c>
      <c r="K14" s="19">
        <v>23</v>
      </c>
      <c r="L14" s="28">
        <f t="shared" si="1"/>
        <v>828</v>
      </c>
      <c r="M14" s="19">
        <f t="shared" ref="M14:M18" si="2">G14*(I14+J14+K14)</f>
        <v>2484</v>
      </c>
      <c r="N14" s="16" t="s">
        <v>167</v>
      </c>
      <c r="O14" s="16" t="s">
        <v>167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>
        <v>36</v>
      </c>
      <c r="G15" s="21">
        <v>36</v>
      </c>
      <c r="H15" s="21">
        <f t="shared" si="0"/>
        <v>108</v>
      </c>
      <c r="I15" s="19">
        <v>80</v>
      </c>
      <c r="J15" s="19">
        <v>80</v>
      </c>
      <c r="K15" s="19">
        <v>80</v>
      </c>
      <c r="L15" s="28">
        <f t="shared" si="1"/>
        <v>2880</v>
      </c>
      <c r="M15" s="19">
        <f t="shared" si="2"/>
        <v>8640</v>
      </c>
      <c r="N15" s="16" t="s">
        <v>167</v>
      </c>
      <c r="O15" s="16" t="s">
        <v>167</v>
      </c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>
        <v>18</v>
      </c>
      <c r="G16" s="21">
        <v>18</v>
      </c>
      <c r="H16" s="21">
        <f t="shared" si="0"/>
        <v>54</v>
      </c>
      <c r="I16" s="19">
        <v>40</v>
      </c>
      <c r="J16" s="19">
        <v>40</v>
      </c>
      <c r="K16" s="19">
        <v>40</v>
      </c>
      <c r="L16" s="28">
        <f t="shared" si="1"/>
        <v>720</v>
      </c>
      <c r="M16" s="19">
        <f t="shared" si="2"/>
        <v>2160</v>
      </c>
      <c r="N16" s="16" t="s">
        <v>167</v>
      </c>
      <c r="O16" s="16" t="s">
        <v>167</v>
      </c>
      <c r="P16" s="16" t="s">
        <v>81</v>
      </c>
    </row>
    <row r="17" spans="3:16" x14ac:dyDescent="0.25">
      <c r="C17" s="16" t="s">
        <v>12</v>
      </c>
      <c r="D17" s="16" t="s">
        <v>24</v>
      </c>
      <c r="E17" s="21">
        <v>2</v>
      </c>
      <c r="F17" s="21">
        <v>2</v>
      </c>
      <c r="G17" s="21">
        <v>2</v>
      </c>
      <c r="H17" s="21">
        <f t="shared" si="0"/>
        <v>6</v>
      </c>
      <c r="I17" s="19">
        <v>40</v>
      </c>
      <c r="J17" s="19">
        <v>40</v>
      </c>
      <c r="K17" s="19">
        <v>40</v>
      </c>
      <c r="L17" s="28">
        <f t="shared" si="1"/>
        <v>80</v>
      </c>
      <c r="M17" s="19">
        <f t="shared" si="2"/>
        <v>240</v>
      </c>
      <c r="N17" s="16" t="s">
        <v>167</v>
      </c>
      <c r="O17" s="16" t="s">
        <v>167</v>
      </c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>
        <v>1</v>
      </c>
      <c r="G18" s="21">
        <v>1</v>
      </c>
      <c r="H18" s="21">
        <f t="shared" si="0"/>
        <v>3</v>
      </c>
      <c r="I18" s="19">
        <v>80</v>
      </c>
      <c r="J18" s="19">
        <v>80</v>
      </c>
      <c r="K18" s="19">
        <v>80</v>
      </c>
      <c r="L18" s="28">
        <f t="shared" si="1"/>
        <v>80</v>
      </c>
      <c r="M18" s="19">
        <f t="shared" si="2"/>
        <v>240</v>
      </c>
      <c r="N18" s="16" t="s">
        <v>167</v>
      </c>
      <c r="O18" s="16" t="s">
        <v>167</v>
      </c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/>
      <c r="J19" s="19"/>
      <c r="K19" s="19"/>
      <c r="L19" s="29">
        <f>SUM(L12:L18)</f>
        <v>7882</v>
      </c>
      <c r="M19" s="20">
        <f>SUM(M12:M18)</f>
        <v>23646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168</v>
      </c>
    </row>
    <row r="26" spans="3:16" x14ac:dyDescent="0.25">
      <c r="C26" s="16" t="s">
        <v>41</v>
      </c>
      <c r="D26" s="16" t="s">
        <v>169</v>
      </c>
    </row>
    <row r="27" spans="3:16" x14ac:dyDescent="0.25">
      <c r="C27" s="16" t="s">
        <v>42</v>
      </c>
      <c r="D27" s="16" t="s">
        <v>170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107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107</v>
      </c>
    </row>
    <row r="41" spans="3:4" x14ac:dyDescent="0.25">
      <c r="C41" s="17" t="s">
        <v>51</v>
      </c>
      <c r="D41" s="16" t="s">
        <v>144</v>
      </c>
    </row>
    <row r="42" spans="3:4" x14ac:dyDescent="0.25">
      <c r="C42" s="16" t="s">
        <v>171</v>
      </c>
      <c r="D42" s="16"/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172</v>
      </c>
    </row>
    <row r="56" spans="3:4" x14ac:dyDescent="0.25">
      <c r="C56" s="17" t="s">
        <v>48</v>
      </c>
      <c r="D56" s="16" t="s">
        <v>173</v>
      </c>
    </row>
    <row r="57" spans="3:4" x14ac:dyDescent="0.25">
      <c r="C57" s="18" t="s">
        <v>94</v>
      </c>
      <c r="D57" s="16"/>
    </row>
    <row r="58" spans="3:4" x14ac:dyDescent="0.25">
      <c r="C58" s="16" t="s">
        <v>93</v>
      </c>
      <c r="D58" s="16"/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61</v>
      </c>
      <c r="D60" s="16" t="s">
        <v>70</v>
      </c>
    </row>
    <row r="61" spans="3:4" x14ac:dyDescent="0.25">
      <c r="C61" s="16" t="s">
        <v>62</v>
      </c>
      <c r="D61" s="16" t="s">
        <v>72</v>
      </c>
    </row>
    <row r="62" spans="3:4" x14ac:dyDescent="0.25">
      <c r="C62" s="16" t="s">
        <v>63</v>
      </c>
      <c r="D62" s="16" t="s">
        <v>70</v>
      </c>
    </row>
    <row r="63" spans="3:4" x14ac:dyDescent="0.25">
      <c r="C63" s="16" t="s">
        <v>64</v>
      </c>
      <c r="D63" s="16" t="s">
        <v>70</v>
      </c>
    </row>
    <row r="64" spans="3:4" ht="30" x14ac:dyDescent="0.25">
      <c r="C64" s="16" t="s">
        <v>117</v>
      </c>
      <c r="D64" s="16" t="s">
        <v>70</v>
      </c>
    </row>
    <row r="65" spans="3:4" ht="30" x14ac:dyDescent="0.25">
      <c r="C65" s="16" t="s">
        <v>174</v>
      </c>
      <c r="D65" s="16" t="s">
        <v>70</v>
      </c>
    </row>
    <row r="66" spans="3:4" x14ac:dyDescent="0.25">
      <c r="C66" s="16" t="s">
        <v>175</v>
      </c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D8056-65E5-44FC-96BC-6FDB7C003C13}">
  <sheetPr>
    <pageSetUpPr fitToPage="1"/>
  </sheetPr>
  <dimension ref="C4:P72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230</v>
      </c>
    </row>
    <row r="5" spans="3:16" ht="31.5" x14ac:dyDescent="0.25">
      <c r="C5" s="35" t="s">
        <v>190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 t="s">
        <v>184</v>
      </c>
      <c r="F7" s="16"/>
      <c r="G7" s="16"/>
    </row>
    <row r="8" spans="3:16" ht="45" x14ac:dyDescent="0.25">
      <c r="C8" s="17" t="s">
        <v>16</v>
      </c>
      <c r="D8" s="16"/>
      <c r="E8" s="16" t="s">
        <v>177</v>
      </c>
      <c r="F8" s="16" t="s">
        <v>178</v>
      </c>
      <c r="G8" s="16" t="s">
        <v>179</v>
      </c>
    </row>
    <row r="9" spans="3:16" ht="30" x14ac:dyDescent="0.25">
      <c r="C9" s="31" t="s">
        <v>176</v>
      </c>
    </row>
    <row r="10" spans="3:16" ht="30" x14ac:dyDescent="0.25">
      <c r="C10" s="14"/>
      <c r="D10" s="14"/>
      <c r="E10" s="14"/>
      <c r="F10" s="14" t="s">
        <v>180</v>
      </c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/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>
        <v>55</v>
      </c>
      <c r="G12" s="21"/>
      <c r="H12" s="21">
        <f>E12+F12+G12</f>
        <v>73</v>
      </c>
      <c r="I12" s="19">
        <f>E12*F12</f>
        <v>990</v>
      </c>
      <c r="J12" s="19"/>
      <c r="K12" s="19"/>
      <c r="L12" s="28">
        <f>I12</f>
        <v>990</v>
      </c>
      <c r="M12" s="19">
        <f>3*L12</f>
        <v>2970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>
        <v>75</v>
      </c>
      <c r="G13" s="21"/>
      <c r="H13" s="21">
        <f t="shared" ref="H13:H18" si="0">E13+F13+G13</f>
        <v>93</v>
      </c>
      <c r="I13" s="19">
        <f t="shared" ref="I13:I18" si="1">E13*F13</f>
        <v>1350</v>
      </c>
      <c r="J13" s="19"/>
      <c r="K13" s="19"/>
      <c r="L13" s="28">
        <f t="shared" ref="L13:L18" si="2">I13</f>
        <v>1350</v>
      </c>
      <c r="M13" s="19">
        <f t="shared" ref="M13:M18" si="3">3*L13</f>
        <v>4050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24</v>
      </c>
      <c r="E14" s="21">
        <v>36</v>
      </c>
      <c r="F14" s="21">
        <v>55</v>
      </c>
      <c r="G14" s="21"/>
      <c r="H14" s="21">
        <f t="shared" si="0"/>
        <v>91</v>
      </c>
      <c r="I14" s="19">
        <f t="shared" si="1"/>
        <v>1980</v>
      </c>
      <c r="J14" s="19"/>
      <c r="K14" s="19"/>
      <c r="L14" s="28">
        <f t="shared" si="2"/>
        <v>1980</v>
      </c>
      <c r="M14" s="19">
        <f t="shared" si="3"/>
        <v>5940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>
        <v>80</v>
      </c>
      <c r="G15" s="21"/>
      <c r="H15" s="21">
        <f t="shared" si="0"/>
        <v>116</v>
      </c>
      <c r="I15" s="19">
        <f t="shared" si="1"/>
        <v>2880</v>
      </c>
      <c r="J15" s="19"/>
      <c r="K15" s="19"/>
      <c r="L15" s="28">
        <f t="shared" si="2"/>
        <v>2880</v>
      </c>
      <c r="M15" s="19">
        <f t="shared" si="3"/>
        <v>8640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>
        <v>70</v>
      </c>
      <c r="G16" s="21"/>
      <c r="H16" s="21">
        <f t="shared" si="0"/>
        <v>88</v>
      </c>
      <c r="I16" s="19">
        <f t="shared" si="1"/>
        <v>1260</v>
      </c>
      <c r="J16" s="19"/>
      <c r="K16" s="19"/>
      <c r="L16" s="28">
        <f t="shared" si="2"/>
        <v>1260</v>
      </c>
      <c r="M16" s="19">
        <f t="shared" si="3"/>
        <v>3780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24</v>
      </c>
      <c r="E17" s="21">
        <v>2</v>
      </c>
      <c r="F17" s="21">
        <v>65</v>
      </c>
      <c r="G17" s="21"/>
      <c r="H17" s="21">
        <f t="shared" si="0"/>
        <v>67</v>
      </c>
      <c r="I17" s="19">
        <f t="shared" si="1"/>
        <v>130</v>
      </c>
      <c r="J17" s="19"/>
      <c r="K17" s="19"/>
      <c r="L17" s="28">
        <f t="shared" si="2"/>
        <v>130</v>
      </c>
      <c r="M17" s="19">
        <f t="shared" si="3"/>
        <v>390</v>
      </c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>
        <v>90</v>
      </c>
      <c r="G18" s="21"/>
      <c r="H18" s="21">
        <f t="shared" si="0"/>
        <v>91</v>
      </c>
      <c r="I18" s="19">
        <f t="shared" si="1"/>
        <v>90</v>
      </c>
      <c r="J18" s="19"/>
      <c r="K18" s="19"/>
      <c r="L18" s="28">
        <f t="shared" si="2"/>
        <v>90</v>
      </c>
      <c r="M18" s="19">
        <f t="shared" si="3"/>
        <v>270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>
        <f>SUM(I12:I18)</f>
        <v>8680</v>
      </c>
      <c r="J19" s="19"/>
      <c r="K19" s="19"/>
      <c r="L19" s="29">
        <f>SUM(L12:L18)</f>
        <v>8680</v>
      </c>
      <c r="M19" s="20">
        <f>SUM(M12:M18)</f>
        <v>26040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107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107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107</v>
      </c>
    </row>
    <row r="41" spans="3:4" x14ac:dyDescent="0.25">
      <c r="C41" s="17" t="s">
        <v>51</v>
      </c>
      <c r="D41" s="16" t="s">
        <v>181</v>
      </c>
    </row>
    <row r="42" spans="3:4" x14ac:dyDescent="0.25">
      <c r="C42" s="16" t="s">
        <v>171</v>
      </c>
      <c r="D42" s="16" t="s">
        <v>107</v>
      </c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107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 t="s">
        <v>70</v>
      </c>
    </row>
    <row r="58" spans="3:4" x14ac:dyDescent="0.25">
      <c r="C58" s="16" t="s">
        <v>93</v>
      </c>
      <c r="D58" s="16" t="s">
        <v>70</v>
      </c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61</v>
      </c>
      <c r="D60" s="16" t="s">
        <v>70</v>
      </c>
    </row>
    <row r="61" spans="3:4" x14ac:dyDescent="0.25">
      <c r="C61" s="16" t="s">
        <v>62</v>
      </c>
      <c r="D61" s="16" t="s">
        <v>72</v>
      </c>
    </row>
    <row r="62" spans="3:4" x14ac:dyDescent="0.25">
      <c r="C62" s="16" t="s">
        <v>63</v>
      </c>
      <c r="D62" s="16" t="s">
        <v>70</v>
      </c>
    </row>
    <row r="63" spans="3:4" x14ac:dyDescent="0.25">
      <c r="C63" s="16" t="s">
        <v>64</v>
      </c>
      <c r="D63" s="16" t="s">
        <v>70</v>
      </c>
    </row>
    <row r="64" spans="3:4" ht="30" x14ac:dyDescent="0.25">
      <c r="C64" s="16" t="s">
        <v>117</v>
      </c>
      <c r="D64" s="16" t="s">
        <v>70</v>
      </c>
    </row>
    <row r="65" spans="3:4" ht="30" x14ac:dyDescent="0.25">
      <c r="C65" s="16" t="s">
        <v>182</v>
      </c>
      <c r="D65" s="16"/>
    </row>
    <row r="66" spans="3:4" x14ac:dyDescent="0.25">
      <c r="C66" s="16" t="s">
        <v>183</v>
      </c>
      <c r="D66" s="16"/>
    </row>
    <row r="67" spans="3:4" x14ac:dyDescent="0.25">
      <c r="C67" s="16" t="s">
        <v>185</v>
      </c>
      <c r="D67" s="16"/>
    </row>
    <row r="68" spans="3:4" x14ac:dyDescent="0.25">
      <c r="C68" s="16" t="s">
        <v>186</v>
      </c>
      <c r="D68" s="16"/>
    </row>
    <row r="69" spans="3:4" x14ac:dyDescent="0.25">
      <c r="C69" s="16" t="s">
        <v>187</v>
      </c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E580-146D-4007-91DE-E472FE55D551}">
  <sheetPr>
    <pageSetUpPr fitToPage="1"/>
  </sheetPr>
  <dimension ref="C4:P73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231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ht="30" x14ac:dyDescent="0.25">
      <c r="C8" s="17" t="s">
        <v>16</v>
      </c>
      <c r="D8" s="16"/>
      <c r="E8" s="16" t="s">
        <v>17</v>
      </c>
      <c r="F8" s="16" t="s">
        <v>20</v>
      </c>
      <c r="G8" s="16" t="s">
        <v>65</v>
      </c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/>
      <c r="G12" s="21"/>
      <c r="H12" s="21">
        <f>E12+F12+G12</f>
        <v>18</v>
      </c>
      <c r="I12" s="19">
        <v>626.79</v>
      </c>
      <c r="J12" s="19"/>
      <c r="K12" s="19"/>
      <c r="L12" s="28">
        <f>I12</f>
        <v>626.79</v>
      </c>
      <c r="M12" s="19">
        <f>3*L12</f>
        <v>1880.37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/>
      <c r="G13" s="21"/>
      <c r="H13" s="21">
        <f t="shared" ref="H13:H18" si="0">E13+F13+G13</f>
        <v>18</v>
      </c>
      <c r="I13" s="19">
        <v>2507.16</v>
      </c>
      <c r="J13" s="19"/>
      <c r="K13" s="19"/>
      <c r="L13" s="28">
        <f t="shared" ref="L13:L18" si="1">I13</f>
        <v>2507.16</v>
      </c>
      <c r="M13" s="19">
        <f t="shared" ref="M13:M18" si="2">3*L13</f>
        <v>7521.48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24</v>
      </c>
      <c r="E14" s="21">
        <v>36</v>
      </c>
      <c r="F14" s="21"/>
      <c r="G14" s="21"/>
      <c r="H14" s="21">
        <f t="shared" si="0"/>
        <v>36</v>
      </c>
      <c r="I14" s="19">
        <v>1880.37</v>
      </c>
      <c r="J14" s="19"/>
      <c r="K14" s="19"/>
      <c r="L14" s="28">
        <f t="shared" si="1"/>
        <v>1880.37</v>
      </c>
      <c r="M14" s="19">
        <f t="shared" si="2"/>
        <v>5641.11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/>
      <c r="G15" s="21"/>
      <c r="H15" s="21">
        <f t="shared" si="0"/>
        <v>36</v>
      </c>
      <c r="I15" s="19">
        <v>3133.95</v>
      </c>
      <c r="J15" s="19"/>
      <c r="K15" s="19"/>
      <c r="L15" s="28">
        <f t="shared" si="1"/>
        <v>3133.95</v>
      </c>
      <c r="M15" s="19">
        <f t="shared" si="2"/>
        <v>9401.8499999999985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191</v>
      </c>
      <c r="E16" s="32">
        <v>2</v>
      </c>
      <c r="F16" s="21"/>
      <c r="G16" s="21"/>
      <c r="H16" s="21">
        <f t="shared" si="0"/>
        <v>2</v>
      </c>
      <c r="I16" s="19">
        <v>1253.58</v>
      </c>
      <c r="J16" s="19"/>
      <c r="K16" s="19"/>
      <c r="L16" s="28">
        <f t="shared" si="1"/>
        <v>1253.58</v>
      </c>
      <c r="M16" s="19">
        <f t="shared" si="2"/>
        <v>3760.74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24</v>
      </c>
      <c r="E17" s="21">
        <v>2</v>
      </c>
      <c r="F17" s="21"/>
      <c r="G17" s="21"/>
      <c r="H17" s="21">
        <f t="shared" si="0"/>
        <v>2</v>
      </c>
      <c r="I17" s="19">
        <v>452.68</v>
      </c>
      <c r="J17" s="19"/>
      <c r="K17" s="19"/>
      <c r="L17" s="28">
        <f t="shared" si="1"/>
        <v>452.68</v>
      </c>
      <c r="M17" s="19">
        <f t="shared" si="2"/>
        <v>1358.04</v>
      </c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/>
      <c r="G18" s="21"/>
      <c r="H18" s="21">
        <f t="shared" si="0"/>
        <v>1</v>
      </c>
      <c r="I18" s="19">
        <v>226.34</v>
      </c>
      <c r="J18" s="19"/>
      <c r="K18" s="19"/>
      <c r="L18" s="28">
        <f t="shared" si="1"/>
        <v>226.34</v>
      </c>
      <c r="M18" s="19">
        <f t="shared" si="2"/>
        <v>679.02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/>
      <c r="J19" s="19"/>
      <c r="K19" s="19"/>
      <c r="L19" s="29">
        <f>SUM(L12:L18)</f>
        <v>10080.869999999999</v>
      </c>
      <c r="M19" s="20">
        <f>SUM(M12:M18)</f>
        <v>30242.609999999997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107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107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107</v>
      </c>
    </row>
    <row r="41" spans="3:4" x14ac:dyDescent="0.25">
      <c r="C41" s="17" t="s">
        <v>51</v>
      </c>
      <c r="D41" s="16" t="s">
        <v>192</v>
      </c>
    </row>
    <row r="42" spans="3:4" x14ac:dyDescent="0.25">
      <c r="C42" s="16" t="s">
        <v>171</v>
      </c>
      <c r="D42" s="16"/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107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 t="s">
        <v>70</v>
      </c>
    </row>
    <row r="58" spans="3:4" x14ac:dyDescent="0.25">
      <c r="C58" s="16" t="s">
        <v>93</v>
      </c>
      <c r="D58" s="16" t="s">
        <v>70</v>
      </c>
    </row>
    <row r="59" spans="3:4" ht="30" x14ac:dyDescent="0.25">
      <c r="C59" s="16" t="s">
        <v>49</v>
      </c>
      <c r="D59" s="16" t="s">
        <v>70</v>
      </c>
    </row>
    <row r="60" spans="3:4" ht="30" x14ac:dyDescent="0.25">
      <c r="C60" s="16" t="s">
        <v>194</v>
      </c>
      <c r="D60" s="16" t="s">
        <v>70</v>
      </c>
    </row>
    <row r="61" spans="3:4" x14ac:dyDescent="0.25">
      <c r="C61" s="16" t="s">
        <v>61</v>
      </c>
      <c r="D61" s="16" t="s">
        <v>70</v>
      </c>
    </row>
    <row r="62" spans="3:4" x14ac:dyDescent="0.25">
      <c r="C62" s="16" t="s">
        <v>62</v>
      </c>
      <c r="D62" s="16" t="s">
        <v>72</v>
      </c>
    </row>
    <row r="63" spans="3:4" x14ac:dyDescent="0.25">
      <c r="C63" s="16" t="s">
        <v>63</v>
      </c>
      <c r="D63" s="16" t="s">
        <v>70</v>
      </c>
    </row>
    <row r="64" spans="3:4" x14ac:dyDescent="0.25">
      <c r="C64" s="16" t="s">
        <v>64</v>
      </c>
      <c r="D64" s="16" t="s">
        <v>70</v>
      </c>
    </row>
    <row r="65" spans="3:4" x14ac:dyDescent="0.25">
      <c r="C65" s="16" t="s">
        <v>193</v>
      </c>
      <c r="D65" s="16" t="s">
        <v>118</v>
      </c>
    </row>
    <row r="66" spans="3:4" x14ac:dyDescent="0.25">
      <c r="C66" s="16" t="s">
        <v>195</v>
      </c>
      <c r="D66" s="16" t="s">
        <v>70</v>
      </c>
    </row>
    <row r="67" spans="3:4" ht="30" x14ac:dyDescent="0.25">
      <c r="C67" s="16" t="s">
        <v>196</v>
      </c>
      <c r="D67" s="16" t="s">
        <v>197</v>
      </c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F8D1-471C-4149-A66F-E7E095A5DD1A}">
  <dimension ref="C4:P72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232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/>
      <c r="E8" s="16" t="s">
        <v>17</v>
      </c>
      <c r="F8" s="37">
        <v>43891</v>
      </c>
      <c r="G8" s="30">
        <v>44986</v>
      </c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36" t="s">
        <v>4</v>
      </c>
      <c r="D12" s="16" t="s">
        <v>24</v>
      </c>
      <c r="E12" s="21">
        <v>18</v>
      </c>
      <c r="F12" s="21">
        <v>18</v>
      </c>
      <c r="G12" s="21">
        <v>18</v>
      </c>
      <c r="H12" s="21">
        <f>E12+F12+G12</f>
        <v>54</v>
      </c>
      <c r="I12" s="40"/>
      <c r="J12" s="40"/>
      <c r="K12" s="40"/>
      <c r="L12" s="28" t="s">
        <v>213</v>
      </c>
      <c r="M12" s="19" t="s">
        <v>213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36" t="s">
        <v>5</v>
      </c>
      <c r="D13" s="16" t="s">
        <v>24</v>
      </c>
      <c r="E13" s="21">
        <v>18</v>
      </c>
      <c r="F13" s="21">
        <v>18</v>
      </c>
      <c r="G13" s="21">
        <v>18</v>
      </c>
      <c r="H13" s="21">
        <f t="shared" ref="H13:H17" si="0">E13+F13+G13</f>
        <v>54</v>
      </c>
      <c r="I13" s="40"/>
      <c r="J13" s="40"/>
      <c r="K13" s="40"/>
      <c r="L13" s="28" t="s">
        <v>213</v>
      </c>
      <c r="M13" s="19" t="s">
        <v>213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36" t="s">
        <v>6</v>
      </c>
      <c r="D14" s="16" t="s">
        <v>24</v>
      </c>
      <c r="E14" s="21">
        <v>36</v>
      </c>
      <c r="F14" s="21">
        <v>36</v>
      </c>
      <c r="G14" s="21">
        <v>36</v>
      </c>
      <c r="H14" s="21">
        <f t="shared" si="0"/>
        <v>108</v>
      </c>
      <c r="I14" s="40">
        <v>4468.5</v>
      </c>
      <c r="J14" s="40">
        <v>4468.5</v>
      </c>
      <c r="K14" s="40">
        <v>4468.5</v>
      </c>
      <c r="L14" s="28">
        <v>4468.5</v>
      </c>
      <c r="M14" s="19">
        <f>L14*3</f>
        <v>13405.5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38" t="s">
        <v>147</v>
      </c>
      <c r="D15" s="16" t="s">
        <v>24</v>
      </c>
      <c r="E15" s="21">
        <v>36</v>
      </c>
      <c r="F15" s="21">
        <v>36</v>
      </c>
      <c r="G15" s="21">
        <v>36</v>
      </c>
      <c r="H15" s="21">
        <f t="shared" si="0"/>
        <v>108</v>
      </c>
      <c r="I15" s="41">
        <v>12221.5</v>
      </c>
      <c r="J15" s="41">
        <v>12221.5</v>
      </c>
      <c r="K15" s="41">
        <v>12221.5</v>
      </c>
      <c r="L15" s="28">
        <v>12221.5</v>
      </c>
      <c r="M15" s="19">
        <f>L15*3</f>
        <v>36664.5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3" t="s">
        <v>11</v>
      </c>
      <c r="D16" s="16" t="s">
        <v>24</v>
      </c>
      <c r="E16" s="21">
        <v>18</v>
      </c>
      <c r="F16" s="21">
        <v>18</v>
      </c>
      <c r="G16" s="21">
        <v>18</v>
      </c>
      <c r="H16" s="21">
        <f t="shared" si="0"/>
        <v>54</v>
      </c>
      <c r="I16" s="42"/>
      <c r="J16" s="42"/>
      <c r="K16" s="42"/>
      <c r="L16" s="28" t="s">
        <v>213</v>
      </c>
      <c r="M16" s="19" t="s">
        <v>213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3" t="s">
        <v>12</v>
      </c>
      <c r="D17" s="16" t="s">
        <v>26</v>
      </c>
      <c r="E17" s="21">
        <v>2</v>
      </c>
      <c r="F17" s="21">
        <v>2</v>
      </c>
      <c r="G17" s="21">
        <v>2</v>
      </c>
      <c r="H17" s="21">
        <f t="shared" si="0"/>
        <v>6</v>
      </c>
      <c r="I17" s="44">
        <v>2100</v>
      </c>
      <c r="J17" s="44">
        <v>2100</v>
      </c>
      <c r="K17" s="44">
        <v>2100</v>
      </c>
      <c r="L17" s="45">
        <v>2100</v>
      </c>
      <c r="M17" s="19">
        <f>L17*3</f>
        <v>6300</v>
      </c>
      <c r="N17" s="16" t="s">
        <v>30</v>
      </c>
      <c r="O17" s="16"/>
      <c r="P17" s="16" t="s">
        <v>83</v>
      </c>
    </row>
    <row r="18" spans="3:16" x14ac:dyDescent="0.25">
      <c r="C18" s="39" t="s">
        <v>9</v>
      </c>
      <c r="D18" s="16" t="s">
        <v>212</v>
      </c>
      <c r="E18" s="43"/>
      <c r="F18" s="43"/>
      <c r="G18" s="43"/>
      <c r="H18" s="43"/>
      <c r="I18" s="19"/>
      <c r="J18" s="19"/>
      <c r="K18" s="19"/>
      <c r="L18" s="28" t="s">
        <v>89</v>
      </c>
      <c r="M18" s="19">
        <f t="shared" ref="M18" si="1">G18*(I18+J18+K18)</f>
        <v>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26">
        <f>SUM(I12:I18)</f>
        <v>18790</v>
      </c>
      <c r="J19" s="26">
        <f>SUM(J12:J18)</f>
        <v>18790</v>
      </c>
      <c r="K19" s="26">
        <f>SUM(K12:K18)</f>
        <v>18790</v>
      </c>
      <c r="L19" s="29">
        <f>SUM(L12:L18)</f>
        <v>18790</v>
      </c>
      <c r="M19" s="20">
        <f>SUM(M12:M18)</f>
        <v>56370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/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214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215</v>
      </c>
    </row>
    <row r="31" spans="3:16" ht="30" x14ac:dyDescent="0.25">
      <c r="C31" s="16" t="s">
        <v>46</v>
      </c>
      <c r="D31" s="16" t="s">
        <v>215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215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215</v>
      </c>
    </row>
    <row r="41" spans="3:4" x14ac:dyDescent="0.25">
      <c r="C41" s="17" t="s">
        <v>51</v>
      </c>
      <c r="D41" s="16"/>
    </row>
    <row r="42" spans="3:4" x14ac:dyDescent="0.25">
      <c r="C42" s="16" t="s">
        <v>216</v>
      </c>
      <c r="D42" s="16"/>
    </row>
    <row r="43" spans="3:4" x14ac:dyDescent="0.25">
      <c r="C43" s="16" t="s">
        <v>54</v>
      </c>
      <c r="D43" s="16"/>
    </row>
    <row r="44" spans="3:4" x14ac:dyDescent="0.25">
      <c r="C44" s="16" t="s">
        <v>58</v>
      </c>
      <c r="D44" s="16" t="s">
        <v>215</v>
      </c>
    </row>
    <row r="45" spans="3:4" x14ac:dyDescent="0.25">
      <c r="C45" s="16" t="s">
        <v>59</v>
      </c>
      <c r="D45" s="16" t="s">
        <v>215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215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/>
    </row>
    <row r="58" spans="3:4" x14ac:dyDescent="0.25">
      <c r="C58" s="16" t="s">
        <v>93</v>
      </c>
      <c r="D58" s="16"/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61</v>
      </c>
      <c r="D60" s="16" t="s">
        <v>71</v>
      </c>
    </row>
    <row r="61" spans="3:4" x14ac:dyDescent="0.25">
      <c r="C61" s="16" t="s">
        <v>62</v>
      </c>
      <c r="D61" s="16" t="s">
        <v>72</v>
      </c>
    </row>
    <row r="62" spans="3:4" x14ac:dyDescent="0.25">
      <c r="C62" s="16" t="s">
        <v>63</v>
      </c>
      <c r="D62" s="16" t="s">
        <v>70</v>
      </c>
    </row>
    <row r="63" spans="3:4" x14ac:dyDescent="0.25">
      <c r="C63" s="16" t="s">
        <v>64</v>
      </c>
      <c r="D63" s="16" t="s">
        <v>70</v>
      </c>
    </row>
    <row r="64" spans="3:4" ht="30" x14ac:dyDescent="0.25">
      <c r="C64" s="16" t="s">
        <v>117</v>
      </c>
      <c r="D64" s="16" t="s">
        <v>118</v>
      </c>
    </row>
    <row r="65" spans="3:4" ht="30" x14ac:dyDescent="0.25">
      <c r="C65" s="16" t="s">
        <v>217</v>
      </c>
      <c r="D65" s="16" t="s">
        <v>137</v>
      </c>
    </row>
    <row r="66" spans="3:4" ht="30" x14ac:dyDescent="0.25">
      <c r="C66" s="16" t="s">
        <v>218</v>
      </c>
      <c r="D66" s="16" t="s">
        <v>72</v>
      </c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A352D-A080-40C1-8C8E-2D54EBAFB5EE}">
  <dimension ref="C4:D10"/>
  <sheetViews>
    <sheetView workbookViewId="0">
      <selection activeCell="C7" sqref="C7"/>
    </sheetView>
  </sheetViews>
  <sheetFormatPr defaultRowHeight="15" x14ac:dyDescent="0.25"/>
  <cols>
    <col min="3" max="3" width="32.5703125" bestFit="1" customWidth="1"/>
    <col min="4" max="4" width="21.42578125" bestFit="1" customWidth="1"/>
  </cols>
  <sheetData>
    <row r="4" spans="3:4" x14ac:dyDescent="0.25">
      <c r="C4" t="s">
        <v>4</v>
      </c>
      <c r="D4" t="s">
        <v>3</v>
      </c>
    </row>
    <row r="5" spans="3:4" x14ac:dyDescent="0.25">
      <c r="C5" t="s">
        <v>5</v>
      </c>
      <c r="D5" t="s">
        <v>13</v>
      </c>
    </row>
    <row r="6" spans="3:4" x14ac:dyDescent="0.25">
      <c r="C6" t="s">
        <v>6</v>
      </c>
      <c r="D6" t="s">
        <v>3</v>
      </c>
    </row>
    <row r="7" spans="3:4" x14ac:dyDescent="0.25">
      <c r="C7" t="s">
        <v>147</v>
      </c>
      <c r="D7" t="s">
        <v>7</v>
      </c>
    </row>
    <row r="8" spans="3:4" x14ac:dyDescent="0.25">
      <c r="C8" t="s">
        <v>11</v>
      </c>
      <c r="D8" t="s">
        <v>8</v>
      </c>
    </row>
    <row r="9" spans="3:4" x14ac:dyDescent="0.25">
      <c r="C9" t="s">
        <v>12</v>
      </c>
    </row>
    <row r="10" spans="3:4" x14ac:dyDescent="0.25">
      <c r="C10" t="s">
        <v>9</v>
      </c>
      <c r="D10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4A6DE-8890-46C0-9B7A-0A89A7998B7A}">
  <sheetPr>
    <pageSetUpPr fitToPage="1"/>
  </sheetPr>
  <dimension ref="B1:I29"/>
  <sheetViews>
    <sheetView tabSelected="1" workbookViewId="0">
      <selection sqref="A1:I29"/>
    </sheetView>
  </sheetViews>
  <sheetFormatPr defaultColWidth="9" defaultRowHeight="15" x14ac:dyDescent="0.25"/>
  <cols>
    <col min="1" max="1" width="9" style="9"/>
    <col min="2" max="2" width="7.28515625" style="9" bestFit="1" customWidth="1"/>
    <col min="3" max="3" width="40.7109375" style="9" bestFit="1" customWidth="1"/>
    <col min="4" max="4" width="14" style="9" bestFit="1" customWidth="1"/>
    <col min="5" max="5" width="4" style="9" customWidth="1"/>
    <col min="6" max="6" width="10.5703125" style="9" bestFit="1" customWidth="1"/>
    <col min="7" max="7" width="9.85546875" style="9" bestFit="1" customWidth="1"/>
    <col min="8" max="8" width="13.140625" style="9" bestFit="1" customWidth="1"/>
    <col min="9" max="9" width="12.7109375" style="9" bestFit="1" customWidth="1"/>
    <col min="10" max="16384" width="9" style="9"/>
  </cols>
  <sheetData>
    <row r="1" spans="2:9" x14ac:dyDescent="0.25">
      <c r="H1" s="56" t="s">
        <v>236</v>
      </c>
      <c r="I1" s="57"/>
    </row>
    <row r="2" spans="2:9" ht="20.25" customHeight="1" x14ac:dyDescent="0.25">
      <c r="C2" s="58" t="s">
        <v>237</v>
      </c>
      <c r="D2" s="59"/>
      <c r="E2" s="59"/>
      <c r="F2" s="59"/>
      <c r="G2" s="60"/>
    </row>
    <row r="3" spans="2:9" ht="24" customHeight="1" thickBot="1" x14ac:dyDescent="0.3">
      <c r="C3" s="61" t="s">
        <v>238</v>
      </c>
      <c r="D3" s="61"/>
      <c r="E3" s="61"/>
      <c r="F3" s="61"/>
      <c r="G3" s="61"/>
    </row>
    <row r="4" spans="2:9" ht="20.100000000000001" customHeight="1" thickBot="1" x14ac:dyDescent="0.3">
      <c r="B4" s="47" t="s">
        <v>132</v>
      </c>
      <c r="C4" s="47" t="s">
        <v>14</v>
      </c>
      <c r="D4" s="46"/>
      <c r="E4" s="46"/>
      <c r="F4" s="46"/>
      <c r="G4" s="46"/>
      <c r="H4" s="46"/>
      <c r="I4" s="46"/>
    </row>
    <row r="5" spans="2:9" s="10" customFormat="1" ht="20.100000000000001" customHeight="1" thickBot="1" x14ac:dyDescent="0.3">
      <c r="B5" s="47" t="s">
        <v>234</v>
      </c>
      <c r="C5" s="47" t="s">
        <v>233</v>
      </c>
      <c r="D5" s="47" t="s">
        <v>15</v>
      </c>
      <c r="E5" s="47"/>
      <c r="F5" s="47" t="s">
        <v>198</v>
      </c>
      <c r="G5" s="47" t="s">
        <v>199</v>
      </c>
      <c r="H5" s="47" t="s">
        <v>200</v>
      </c>
      <c r="I5" s="47" t="s">
        <v>201</v>
      </c>
    </row>
    <row r="6" spans="2:9" ht="20.100000000000001" customHeight="1" thickBot="1" x14ac:dyDescent="0.3">
      <c r="B6" s="48">
        <v>1</v>
      </c>
      <c r="C6" s="49" t="s">
        <v>229</v>
      </c>
      <c r="D6" s="48" t="s">
        <v>2</v>
      </c>
      <c r="E6" s="50"/>
      <c r="F6" s="51">
        <f>'9'!L19</f>
        <v>7882</v>
      </c>
      <c r="G6" s="51">
        <f>'9'!M19</f>
        <v>23646</v>
      </c>
      <c r="H6" s="50"/>
      <c r="I6" s="50" t="s">
        <v>69</v>
      </c>
    </row>
    <row r="7" spans="2:9" ht="20.100000000000001" customHeight="1" thickBot="1" x14ac:dyDescent="0.3">
      <c r="B7" s="50">
        <v>2</v>
      </c>
      <c r="C7" s="52" t="s">
        <v>230</v>
      </c>
      <c r="D7" s="55" t="s">
        <v>211</v>
      </c>
      <c r="E7" s="50"/>
      <c r="F7" s="51">
        <f>'10'!L19</f>
        <v>8680</v>
      </c>
      <c r="G7" s="54"/>
      <c r="H7" s="50"/>
      <c r="I7" s="50" t="s">
        <v>202</v>
      </c>
    </row>
    <row r="8" spans="2:9" ht="20.100000000000001" customHeight="1" thickBot="1" x14ac:dyDescent="0.3">
      <c r="B8" s="48">
        <v>3</v>
      </c>
      <c r="C8" s="49" t="s">
        <v>221</v>
      </c>
      <c r="D8" s="48" t="s">
        <v>0</v>
      </c>
      <c r="E8" s="50"/>
      <c r="F8" s="51">
        <f>'1'!L19</f>
        <v>9280</v>
      </c>
      <c r="G8" s="51">
        <f>'1'!M19</f>
        <v>30111</v>
      </c>
      <c r="H8" s="50"/>
      <c r="I8" s="50" t="s">
        <v>69</v>
      </c>
    </row>
    <row r="9" spans="2:9" ht="20.100000000000001" customHeight="1" thickBot="1" x14ac:dyDescent="0.3">
      <c r="B9" s="50">
        <v>4</v>
      </c>
      <c r="C9" s="49" t="s">
        <v>231</v>
      </c>
      <c r="D9" s="50" t="s">
        <v>235</v>
      </c>
      <c r="E9" s="50"/>
      <c r="F9" s="51">
        <f>'11'!L19</f>
        <v>10080.869999999999</v>
      </c>
      <c r="G9" s="54"/>
      <c r="H9" s="50"/>
      <c r="I9" s="50" t="s">
        <v>202</v>
      </c>
    </row>
    <row r="10" spans="2:9" ht="20.100000000000001" customHeight="1" thickBot="1" x14ac:dyDescent="0.3">
      <c r="B10" s="50">
        <v>5</v>
      </c>
      <c r="C10" s="49" t="s">
        <v>227</v>
      </c>
      <c r="D10" s="55" t="s">
        <v>211</v>
      </c>
      <c r="E10" s="50"/>
      <c r="F10" s="51">
        <f>'7'!L19</f>
        <v>10495</v>
      </c>
      <c r="G10" s="54"/>
      <c r="H10" s="50"/>
      <c r="I10" s="50" t="s">
        <v>202</v>
      </c>
    </row>
    <row r="11" spans="2:9" ht="20.100000000000001" customHeight="1" thickBot="1" x14ac:dyDescent="0.3">
      <c r="B11" s="50">
        <v>6</v>
      </c>
      <c r="C11" s="49" t="s">
        <v>225</v>
      </c>
      <c r="D11" s="48" t="s">
        <v>0</v>
      </c>
      <c r="E11" s="50"/>
      <c r="F11" s="51">
        <f>'5'!L19</f>
        <v>11500</v>
      </c>
      <c r="G11" s="51">
        <f>'5'!M19</f>
        <v>34500</v>
      </c>
      <c r="H11" s="50"/>
      <c r="I11" s="50" t="s">
        <v>69</v>
      </c>
    </row>
    <row r="12" spans="2:9" ht="20.100000000000001" customHeight="1" thickBot="1" x14ac:dyDescent="0.3">
      <c r="B12" s="50">
        <v>7</v>
      </c>
      <c r="C12" s="52" t="s">
        <v>226</v>
      </c>
      <c r="D12" s="55" t="s">
        <v>211</v>
      </c>
      <c r="E12" s="50"/>
      <c r="F12" s="53">
        <f>'6'!L19</f>
        <v>15117.97</v>
      </c>
      <c r="G12" s="54"/>
      <c r="H12" s="50"/>
      <c r="I12" s="50" t="s">
        <v>202</v>
      </c>
    </row>
    <row r="13" spans="2:9" ht="20.100000000000001" customHeight="1" thickBot="1" x14ac:dyDescent="0.3">
      <c r="B13" s="50">
        <v>8</v>
      </c>
      <c r="C13" s="52" t="s">
        <v>228</v>
      </c>
      <c r="D13" s="48" t="s">
        <v>1</v>
      </c>
      <c r="E13" s="50"/>
      <c r="F13" s="53">
        <f>'8'!L19</f>
        <v>15533.400000000001</v>
      </c>
      <c r="G13" s="54">
        <f>'8'!M19</f>
        <v>46600.200000000004</v>
      </c>
      <c r="H13" s="50"/>
      <c r="I13" s="50" t="s">
        <v>69</v>
      </c>
    </row>
    <row r="14" spans="2:9" ht="20.100000000000001" customHeight="1" thickBot="1" x14ac:dyDescent="0.3">
      <c r="B14" s="62">
        <v>9</v>
      </c>
      <c r="C14" s="63" t="s">
        <v>232</v>
      </c>
      <c r="D14" s="62" t="s">
        <v>1</v>
      </c>
      <c r="E14" s="62"/>
      <c r="F14" s="64">
        <f>'12'!L19</f>
        <v>18790</v>
      </c>
      <c r="G14" s="64">
        <f>'12'!M19</f>
        <v>56370</v>
      </c>
      <c r="H14" s="62"/>
      <c r="I14" s="62" t="s">
        <v>69</v>
      </c>
    </row>
    <row r="15" spans="2:9" ht="20.100000000000001" customHeight="1" thickBot="1" x14ac:dyDescent="0.3">
      <c r="B15" s="50">
        <v>10</v>
      </c>
      <c r="C15" s="52" t="s">
        <v>223</v>
      </c>
      <c r="D15" s="50"/>
      <c r="E15" s="50"/>
      <c r="F15" s="53">
        <f>'3'!L19</f>
        <v>18976</v>
      </c>
      <c r="G15" s="54"/>
      <c r="H15" s="50"/>
      <c r="I15" s="50" t="s">
        <v>203</v>
      </c>
    </row>
    <row r="16" spans="2:9" ht="20.100000000000001" customHeight="1" thickBot="1" x14ac:dyDescent="0.3">
      <c r="B16" s="50">
        <v>11</v>
      </c>
      <c r="C16" s="52" t="s">
        <v>222</v>
      </c>
      <c r="D16" s="48" t="s">
        <v>1</v>
      </c>
      <c r="E16" s="50"/>
      <c r="F16" s="53">
        <f>'2'!L19</f>
        <v>22220</v>
      </c>
      <c r="G16" s="54"/>
      <c r="H16" s="50"/>
      <c r="I16" s="50" t="s">
        <v>202</v>
      </c>
    </row>
    <row r="17" spans="2:9" ht="20.100000000000001" customHeight="1" thickBot="1" x14ac:dyDescent="0.3">
      <c r="B17" s="50">
        <v>12</v>
      </c>
      <c r="C17" s="52" t="s">
        <v>224</v>
      </c>
      <c r="D17" s="50"/>
      <c r="E17" s="50"/>
      <c r="F17" s="53">
        <f>'4'!L19</f>
        <v>23696.47</v>
      </c>
      <c r="G17" s="54"/>
      <c r="H17" s="50"/>
      <c r="I17" s="50" t="s">
        <v>202</v>
      </c>
    </row>
    <row r="18" spans="2:9" ht="30.75" thickBot="1" x14ac:dyDescent="0.3">
      <c r="B18" s="50"/>
      <c r="C18" s="50"/>
      <c r="D18" s="50"/>
      <c r="E18" s="50"/>
      <c r="F18" s="50"/>
      <c r="G18" s="50"/>
      <c r="H18" s="50" t="s">
        <v>220</v>
      </c>
      <c r="I18" s="50"/>
    </row>
    <row r="19" spans="2:9" ht="20.100000000000001" customHeight="1" thickBot="1" x14ac:dyDescent="0.3">
      <c r="B19" s="62"/>
      <c r="C19" s="62" t="s">
        <v>239</v>
      </c>
      <c r="D19" s="62"/>
      <c r="E19" s="62"/>
      <c r="F19" s="62"/>
      <c r="G19" s="62"/>
      <c r="H19" s="62"/>
      <c r="I19" s="62"/>
    </row>
    <row r="22" spans="2:9" x14ac:dyDescent="0.25">
      <c r="C22" s="10" t="s">
        <v>205</v>
      </c>
    </row>
    <row r="23" spans="2:9" ht="30" x14ac:dyDescent="0.25">
      <c r="C23" s="9" t="s">
        <v>204</v>
      </c>
    </row>
    <row r="24" spans="2:9" ht="30" x14ac:dyDescent="0.25">
      <c r="C24" s="9" t="s">
        <v>206</v>
      </c>
    </row>
    <row r="25" spans="2:9" ht="30" x14ac:dyDescent="0.25">
      <c r="C25" s="9" t="s">
        <v>207</v>
      </c>
    </row>
    <row r="26" spans="2:9" ht="30" x14ac:dyDescent="0.25">
      <c r="C26" s="9" t="s">
        <v>208</v>
      </c>
    </row>
    <row r="27" spans="2:9" ht="60" x14ac:dyDescent="0.25">
      <c r="C27" s="9" t="s">
        <v>209</v>
      </c>
    </row>
    <row r="28" spans="2:9" ht="45" x14ac:dyDescent="0.25">
      <c r="C28" s="9" t="s">
        <v>210</v>
      </c>
    </row>
    <row r="29" spans="2:9" ht="60" x14ac:dyDescent="0.25">
      <c r="C29" s="9" t="s">
        <v>219</v>
      </c>
    </row>
  </sheetData>
  <sortState xmlns:xlrd2="http://schemas.microsoft.com/office/spreadsheetml/2017/richdata2" ref="B6:I17">
    <sortCondition ref="F6:F17"/>
  </sortState>
  <mergeCells count="3">
    <mergeCell ref="H1:I1"/>
    <mergeCell ref="C2:F2"/>
    <mergeCell ref="C3:G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4C10-440D-4717-AB0E-7D9D8B67F693}">
  <sheetPr>
    <pageSetUpPr fitToPage="1"/>
  </sheetPr>
  <dimension ref="C4:P72"/>
  <sheetViews>
    <sheetView workbookViewId="0">
      <selection activeCell="C8" sqref="C8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221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ht="30" x14ac:dyDescent="0.25">
      <c r="C8" s="17" t="s">
        <v>16</v>
      </c>
      <c r="D8" s="16"/>
      <c r="E8" s="16" t="s">
        <v>17</v>
      </c>
      <c r="F8" s="16" t="s">
        <v>20</v>
      </c>
      <c r="G8" s="16" t="s">
        <v>65</v>
      </c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27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27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>
        <v>18</v>
      </c>
      <c r="G12" s="21">
        <v>18</v>
      </c>
      <c r="H12" s="21">
        <f>E12+F12+G12</f>
        <v>54</v>
      </c>
      <c r="I12" s="19">
        <v>40</v>
      </c>
      <c r="J12" s="19">
        <v>43</v>
      </c>
      <c r="K12" s="19">
        <v>46</v>
      </c>
      <c r="L12" s="28">
        <f>E12*I12</f>
        <v>720</v>
      </c>
      <c r="M12" s="19">
        <f>G12*(I12+J12+K12)</f>
        <v>2322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>
        <v>18</v>
      </c>
      <c r="G13" s="21">
        <v>18</v>
      </c>
      <c r="H13" s="21">
        <f t="shared" ref="H13:H18" si="0">E13+F13+G13</f>
        <v>54</v>
      </c>
      <c r="I13" s="19">
        <v>120</v>
      </c>
      <c r="J13" s="19">
        <v>129</v>
      </c>
      <c r="K13" s="19">
        <v>148</v>
      </c>
      <c r="L13" s="28">
        <f t="shared" ref="L13:L18" si="1">E13*I13</f>
        <v>2160</v>
      </c>
      <c r="M13" s="19">
        <f>G13*(I13+J13+K13)</f>
        <v>7146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24</v>
      </c>
      <c r="E14" s="21">
        <v>36</v>
      </c>
      <c r="F14" s="21">
        <v>36</v>
      </c>
      <c r="G14" s="21">
        <v>36</v>
      </c>
      <c r="H14" s="21">
        <f t="shared" si="0"/>
        <v>108</v>
      </c>
      <c r="I14" s="19">
        <v>30</v>
      </c>
      <c r="J14" s="19">
        <v>32.25</v>
      </c>
      <c r="K14" s="19">
        <v>34.5</v>
      </c>
      <c r="L14" s="28">
        <f t="shared" si="1"/>
        <v>1080</v>
      </c>
      <c r="M14" s="19">
        <f t="shared" ref="M14:M18" si="2">G14*(I14+J14+K14)</f>
        <v>3483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>
        <v>36</v>
      </c>
      <c r="G15" s="21">
        <v>36</v>
      </c>
      <c r="H15" s="21">
        <f t="shared" si="0"/>
        <v>108</v>
      </c>
      <c r="I15" s="19">
        <v>100</v>
      </c>
      <c r="J15" s="19">
        <v>107.5</v>
      </c>
      <c r="K15" s="19">
        <v>115</v>
      </c>
      <c r="L15" s="28">
        <f t="shared" si="1"/>
        <v>3600</v>
      </c>
      <c r="M15" s="19">
        <f t="shared" si="2"/>
        <v>11610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>
        <v>18</v>
      </c>
      <c r="G16" s="21">
        <v>18</v>
      </c>
      <c r="H16" s="21">
        <f t="shared" si="0"/>
        <v>54</v>
      </c>
      <c r="I16" s="19">
        <v>80</v>
      </c>
      <c r="J16" s="19">
        <v>86</v>
      </c>
      <c r="K16" s="19">
        <v>92</v>
      </c>
      <c r="L16" s="28">
        <f t="shared" si="1"/>
        <v>1440</v>
      </c>
      <c r="M16" s="19">
        <f t="shared" si="2"/>
        <v>4644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26</v>
      </c>
      <c r="E17" s="21">
        <v>2</v>
      </c>
      <c r="F17" s="21">
        <v>2</v>
      </c>
      <c r="G17" s="21">
        <v>2</v>
      </c>
      <c r="H17" s="21">
        <f t="shared" si="0"/>
        <v>6</v>
      </c>
      <c r="I17" s="19">
        <v>80</v>
      </c>
      <c r="J17" s="19">
        <v>86</v>
      </c>
      <c r="K17" s="19">
        <v>92</v>
      </c>
      <c r="L17" s="28">
        <f t="shared" si="1"/>
        <v>160</v>
      </c>
      <c r="M17" s="19">
        <f t="shared" si="2"/>
        <v>516</v>
      </c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>
        <v>1</v>
      </c>
      <c r="G18" s="21">
        <v>1</v>
      </c>
      <c r="H18" s="21">
        <f t="shared" si="0"/>
        <v>3</v>
      </c>
      <c r="I18" s="19">
        <v>120</v>
      </c>
      <c r="J18" s="19">
        <v>130</v>
      </c>
      <c r="K18" s="19">
        <v>140</v>
      </c>
      <c r="L18" s="28">
        <f t="shared" si="1"/>
        <v>120</v>
      </c>
      <c r="M18" s="19">
        <f t="shared" si="2"/>
        <v>390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19"/>
      <c r="J19" s="19"/>
      <c r="K19" s="19"/>
      <c r="L19" s="29">
        <f>SUM(L12:L18)</f>
        <v>9280</v>
      </c>
      <c r="M19" s="20">
        <f>SUM(M12:M18)</f>
        <v>30111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>
        <v>2</v>
      </c>
      <c r="F22" s="16">
        <v>2</v>
      </c>
      <c r="G22" s="16">
        <v>2</v>
      </c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69</v>
      </c>
    </row>
    <row r="26" spans="3:16" x14ac:dyDescent="0.25">
      <c r="C26" s="16" t="s">
        <v>41</v>
      </c>
      <c r="D26" s="16" t="s">
        <v>69</v>
      </c>
    </row>
    <row r="27" spans="3:16" x14ac:dyDescent="0.25">
      <c r="C27" s="16" t="s">
        <v>42</v>
      </c>
      <c r="D27" s="16" t="s">
        <v>69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69</v>
      </c>
    </row>
    <row r="31" spans="3:16" ht="30" x14ac:dyDescent="0.25">
      <c r="C31" s="16" t="s">
        <v>46</v>
      </c>
      <c r="D31" s="16" t="s">
        <v>69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69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69</v>
      </c>
    </row>
    <row r="41" spans="3:4" x14ac:dyDescent="0.25">
      <c r="C41" s="17" t="s">
        <v>51</v>
      </c>
      <c r="D41" s="16"/>
    </row>
    <row r="42" spans="3:4" x14ac:dyDescent="0.25">
      <c r="C42" s="16" t="s">
        <v>52</v>
      </c>
      <c r="D42" s="16"/>
    </row>
    <row r="43" spans="3:4" x14ac:dyDescent="0.25">
      <c r="C43" s="16" t="s">
        <v>54</v>
      </c>
      <c r="D43" s="16" t="s">
        <v>55</v>
      </c>
    </row>
    <row r="44" spans="3:4" ht="30" x14ac:dyDescent="0.25">
      <c r="C44" s="16" t="s">
        <v>58</v>
      </c>
      <c r="D44" s="16" t="s">
        <v>56</v>
      </c>
    </row>
    <row r="45" spans="3:4" x14ac:dyDescent="0.25">
      <c r="C45" s="16" t="s">
        <v>59</v>
      </c>
      <c r="D45" s="16" t="s">
        <v>57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69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/>
    </row>
    <row r="58" spans="3:4" x14ac:dyDescent="0.25">
      <c r="C58" s="16" t="s">
        <v>93</v>
      </c>
      <c r="D58" s="16"/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61</v>
      </c>
      <c r="D60" s="16" t="s">
        <v>71</v>
      </c>
    </row>
    <row r="61" spans="3:4" x14ac:dyDescent="0.25">
      <c r="C61" s="16" t="s">
        <v>62</v>
      </c>
      <c r="D61" s="16" t="s">
        <v>72</v>
      </c>
    </row>
    <row r="62" spans="3:4" x14ac:dyDescent="0.25">
      <c r="C62" s="16" t="s">
        <v>63</v>
      </c>
      <c r="D62" s="16" t="s">
        <v>70</v>
      </c>
    </row>
    <row r="63" spans="3:4" x14ac:dyDescent="0.25">
      <c r="C63" s="16" t="s">
        <v>64</v>
      </c>
      <c r="D63" s="16" t="s">
        <v>70</v>
      </c>
    </row>
    <row r="64" spans="3:4" ht="30" x14ac:dyDescent="0.25">
      <c r="C64" s="16" t="s">
        <v>117</v>
      </c>
      <c r="D64" s="16" t="s">
        <v>118</v>
      </c>
    </row>
    <row r="65" spans="3:4" x14ac:dyDescent="0.25">
      <c r="C65" s="16"/>
      <c r="D65" s="16"/>
    </row>
    <row r="66" spans="3:4" x14ac:dyDescent="0.25">
      <c r="C66" s="16"/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E4D0-E343-430C-8E2C-39BB5161D439}">
  <sheetPr>
    <pageSetUpPr fitToPage="1"/>
  </sheetPr>
  <dimension ref="C4:P74"/>
  <sheetViews>
    <sheetView workbookViewId="0">
      <selection activeCell="C11" sqref="C11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222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 t="s">
        <v>96</v>
      </c>
      <c r="E8" s="16"/>
      <c r="F8" s="16"/>
      <c r="G8" s="16"/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14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132</v>
      </c>
      <c r="J11" s="14" t="s">
        <v>133</v>
      </c>
      <c r="K11" s="14" t="s">
        <v>133</v>
      </c>
      <c r="L11" s="14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73</v>
      </c>
      <c r="E12" s="16"/>
      <c r="F12" s="16"/>
      <c r="G12" s="16"/>
      <c r="H12" s="16"/>
      <c r="I12" s="19"/>
      <c r="J12" s="19"/>
      <c r="K12" s="19"/>
      <c r="L12" s="33"/>
      <c r="M12" s="19"/>
      <c r="N12" s="16"/>
      <c r="O12" s="16"/>
      <c r="P12" s="16" t="s">
        <v>73</v>
      </c>
    </row>
    <row r="13" spans="3:16" ht="30" x14ac:dyDescent="0.25">
      <c r="C13" s="16" t="s">
        <v>5</v>
      </c>
      <c r="D13" s="16" t="s">
        <v>73</v>
      </c>
      <c r="E13" s="16"/>
      <c r="F13" s="16"/>
      <c r="G13" s="16"/>
      <c r="H13" s="16"/>
      <c r="I13" s="19"/>
      <c r="J13" s="19"/>
      <c r="K13" s="19"/>
      <c r="L13" s="33"/>
      <c r="M13" s="19"/>
      <c r="N13" s="16"/>
      <c r="O13" s="16"/>
      <c r="P13" s="16" t="s">
        <v>73</v>
      </c>
    </row>
    <row r="14" spans="3:16" ht="30" x14ac:dyDescent="0.25">
      <c r="C14" s="16" t="s">
        <v>6</v>
      </c>
      <c r="D14" s="16" t="s">
        <v>73</v>
      </c>
      <c r="E14" s="16"/>
      <c r="F14" s="16"/>
      <c r="G14" s="16"/>
      <c r="H14" s="16"/>
      <c r="I14" s="19"/>
      <c r="J14" s="19"/>
      <c r="K14" s="19"/>
      <c r="L14" s="33"/>
      <c r="M14" s="19"/>
      <c r="N14" s="16"/>
      <c r="O14" s="16"/>
      <c r="P14" s="16" t="s">
        <v>73</v>
      </c>
    </row>
    <row r="15" spans="3:16" ht="30" x14ac:dyDescent="0.25">
      <c r="C15" s="16" t="s">
        <v>147</v>
      </c>
      <c r="D15" s="16" t="s">
        <v>73</v>
      </c>
      <c r="E15" s="16"/>
      <c r="F15" s="16"/>
      <c r="G15" s="16"/>
      <c r="H15" s="16"/>
      <c r="I15" s="19"/>
      <c r="J15" s="19"/>
      <c r="K15" s="19"/>
      <c r="L15" s="33"/>
      <c r="M15" s="19"/>
      <c r="N15" s="16"/>
      <c r="O15" s="16"/>
      <c r="P15" s="16" t="s">
        <v>73</v>
      </c>
    </row>
    <row r="16" spans="3:16" ht="30" x14ac:dyDescent="0.25">
      <c r="C16" s="16" t="s">
        <v>11</v>
      </c>
      <c r="D16" s="16" t="s">
        <v>73</v>
      </c>
      <c r="E16" s="16"/>
      <c r="F16" s="16"/>
      <c r="G16" s="16"/>
      <c r="H16" s="16"/>
      <c r="I16" s="19"/>
      <c r="J16" s="19"/>
      <c r="K16" s="19"/>
      <c r="L16" s="33"/>
      <c r="M16" s="19"/>
      <c r="N16" s="16"/>
      <c r="O16" s="16"/>
      <c r="P16" s="16" t="s">
        <v>73</v>
      </c>
    </row>
    <row r="17" spans="3:16" ht="30" x14ac:dyDescent="0.25">
      <c r="C17" s="16" t="s">
        <v>12</v>
      </c>
      <c r="D17" s="16" t="s">
        <v>73</v>
      </c>
      <c r="E17" s="16"/>
      <c r="F17" s="16"/>
      <c r="G17" s="16"/>
      <c r="H17" s="16"/>
      <c r="I17" s="19"/>
      <c r="J17" s="19"/>
      <c r="K17" s="19"/>
      <c r="L17" s="33"/>
      <c r="M17" s="19"/>
      <c r="N17" s="16"/>
      <c r="O17" s="16"/>
      <c r="P17" s="16" t="s">
        <v>73</v>
      </c>
    </row>
    <row r="18" spans="3:16" ht="30" x14ac:dyDescent="0.25">
      <c r="C18" s="16" t="s">
        <v>9</v>
      </c>
      <c r="D18" s="16" t="s">
        <v>73</v>
      </c>
      <c r="E18" s="16"/>
      <c r="F18" s="16"/>
      <c r="G18" s="16"/>
      <c r="H18" s="16"/>
      <c r="I18" s="19"/>
      <c r="J18" s="19"/>
      <c r="K18" s="19"/>
      <c r="L18" s="33"/>
      <c r="M18" s="19"/>
      <c r="N18" s="16"/>
      <c r="O18" s="16"/>
      <c r="P18" s="16" t="s">
        <v>73</v>
      </c>
    </row>
    <row r="19" spans="3:16" x14ac:dyDescent="0.25">
      <c r="C19" s="17" t="s">
        <v>53</v>
      </c>
      <c r="D19" s="16" t="s">
        <v>73</v>
      </c>
      <c r="E19" s="16"/>
      <c r="F19" s="16"/>
      <c r="G19" s="16"/>
      <c r="H19" s="16"/>
      <c r="I19" s="19">
        <v>22220</v>
      </c>
      <c r="J19" s="19"/>
      <c r="K19" s="19"/>
      <c r="L19" s="34">
        <v>22220</v>
      </c>
      <c r="M19" s="20">
        <f>3*L19</f>
        <v>66660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 t="s">
        <v>73</v>
      </c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73</v>
      </c>
    </row>
    <row r="26" spans="3:16" x14ac:dyDescent="0.25">
      <c r="C26" s="16" t="s">
        <v>41</v>
      </c>
      <c r="D26" s="16" t="s">
        <v>73</v>
      </c>
    </row>
    <row r="27" spans="3:16" x14ac:dyDescent="0.25">
      <c r="C27" s="16" t="s">
        <v>42</v>
      </c>
      <c r="D27" s="16" t="s">
        <v>73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73</v>
      </c>
    </row>
    <row r="31" spans="3:16" ht="30" x14ac:dyDescent="0.25">
      <c r="C31" s="16" t="s">
        <v>123</v>
      </c>
      <c r="D31" s="16" t="s">
        <v>73</v>
      </c>
    </row>
    <row r="34" spans="3:4" x14ac:dyDescent="0.25">
      <c r="C34" s="17" t="s">
        <v>74</v>
      </c>
      <c r="D34" s="16"/>
    </row>
    <row r="35" spans="3:4" x14ac:dyDescent="0.25">
      <c r="C35" s="16" t="s">
        <v>50</v>
      </c>
      <c r="D35" s="16" t="s">
        <v>69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75</v>
      </c>
      <c r="D38" s="16" t="s">
        <v>69</v>
      </c>
    </row>
    <row r="41" spans="3:4" x14ac:dyDescent="0.25">
      <c r="C41" s="17" t="s">
        <v>51</v>
      </c>
      <c r="D41" s="16" t="s">
        <v>73</v>
      </c>
    </row>
    <row r="42" spans="3:4" x14ac:dyDescent="0.25">
      <c r="C42" s="16" t="s">
        <v>119</v>
      </c>
      <c r="D42" s="16"/>
    </row>
    <row r="43" spans="3:4" x14ac:dyDescent="0.25">
      <c r="C43" s="16" t="s">
        <v>54</v>
      </c>
      <c r="D43" s="16"/>
    </row>
    <row r="44" spans="3:4" x14ac:dyDescent="0.25">
      <c r="C44" s="16" t="s">
        <v>58</v>
      </c>
      <c r="D44" s="16"/>
    </row>
    <row r="45" spans="3:4" x14ac:dyDescent="0.25">
      <c r="C45" s="16" t="s">
        <v>59</v>
      </c>
      <c r="D45" s="16"/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120</v>
      </c>
    </row>
    <row r="56" spans="3:4" x14ac:dyDescent="0.25">
      <c r="C56" s="17" t="s">
        <v>48</v>
      </c>
      <c r="D56" s="16"/>
    </row>
    <row r="57" spans="3:4" x14ac:dyDescent="0.25">
      <c r="C57" s="16" t="s">
        <v>91</v>
      </c>
      <c r="D57" s="16" t="s">
        <v>70</v>
      </c>
    </row>
    <row r="58" spans="3:4" x14ac:dyDescent="0.25">
      <c r="C58" s="16" t="s">
        <v>92</v>
      </c>
      <c r="D58" s="16" t="s">
        <v>70</v>
      </c>
    </row>
    <row r="59" spans="3:4" x14ac:dyDescent="0.25">
      <c r="C59" s="16" t="s">
        <v>93</v>
      </c>
      <c r="D59" s="16" t="s">
        <v>70</v>
      </c>
    </row>
    <row r="60" spans="3:4" ht="30" x14ac:dyDescent="0.25">
      <c r="C60" s="16" t="s">
        <v>76</v>
      </c>
      <c r="D60" s="16" t="s">
        <v>70</v>
      </c>
    </row>
    <row r="61" spans="3:4" ht="30" x14ac:dyDescent="0.25">
      <c r="C61" s="16" t="s">
        <v>49</v>
      </c>
      <c r="D61" s="16" t="s">
        <v>70</v>
      </c>
    </row>
    <row r="62" spans="3:4" ht="30" x14ac:dyDescent="0.25">
      <c r="C62" s="16" t="s">
        <v>61</v>
      </c>
      <c r="D62" s="16" t="s">
        <v>149</v>
      </c>
    </row>
    <row r="63" spans="3:4" x14ac:dyDescent="0.25">
      <c r="C63" s="16" t="s">
        <v>62</v>
      </c>
      <c r="D63" s="16" t="s">
        <v>72</v>
      </c>
    </row>
    <row r="64" spans="3:4" x14ac:dyDescent="0.25">
      <c r="C64" s="16" t="s">
        <v>63</v>
      </c>
      <c r="D64" s="16" t="s">
        <v>70</v>
      </c>
    </row>
    <row r="65" spans="3:4" x14ac:dyDescent="0.25">
      <c r="C65" s="16" t="s">
        <v>64</v>
      </c>
      <c r="D65" s="16" t="s">
        <v>70</v>
      </c>
    </row>
    <row r="66" spans="3:4" ht="45" x14ac:dyDescent="0.25">
      <c r="C66" s="16" t="s">
        <v>86</v>
      </c>
      <c r="D66" s="16" t="s">
        <v>70</v>
      </c>
    </row>
    <row r="67" spans="3:4" ht="30" x14ac:dyDescent="0.25">
      <c r="C67" s="16" t="s">
        <v>121</v>
      </c>
      <c r="D67" s="16" t="s">
        <v>107</v>
      </c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  <row r="74" spans="3:4" x14ac:dyDescent="0.25">
      <c r="C74" s="16"/>
      <c r="D74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9EF0-D4B3-413B-9879-020EF65DBFFA}">
  <sheetPr>
    <pageSetUpPr fitToPage="1"/>
  </sheetPr>
  <dimension ref="C4:P75"/>
  <sheetViews>
    <sheetView workbookViewId="0">
      <selection activeCell="C10" sqref="C10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10" style="9" customWidth="1"/>
    <col min="17" max="16384" width="9" style="9"/>
  </cols>
  <sheetData>
    <row r="4" spans="3:16" ht="18.75" x14ac:dyDescent="0.25">
      <c r="C4" s="8" t="s">
        <v>223</v>
      </c>
      <c r="D4" s="10" t="s">
        <v>79</v>
      </c>
    </row>
    <row r="5" spans="3:16" ht="37.5" x14ac:dyDescent="0.25">
      <c r="C5" s="25" t="s">
        <v>78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ht="45" x14ac:dyDescent="0.25">
      <c r="C8" s="17" t="s">
        <v>16</v>
      </c>
      <c r="D8" s="16" t="s">
        <v>77</v>
      </c>
      <c r="E8" s="16" t="s">
        <v>17</v>
      </c>
      <c r="F8" s="16"/>
      <c r="G8" s="16"/>
    </row>
    <row r="9" spans="3:16" x14ac:dyDescent="0.25">
      <c r="C9" s="10"/>
    </row>
    <row r="10" spans="3:16" ht="30" x14ac:dyDescent="0.25">
      <c r="C10" s="14"/>
      <c r="D10" s="14"/>
      <c r="E10" s="14">
        <v>2019</v>
      </c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14" t="s">
        <v>134</v>
      </c>
      <c r="M10" s="14" t="s">
        <v>17</v>
      </c>
      <c r="N10" s="14"/>
      <c r="O10" s="14"/>
      <c r="P10" s="14"/>
    </row>
    <row r="11" spans="3:16" ht="27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133</v>
      </c>
      <c r="J11" s="14" t="s">
        <v>132</v>
      </c>
      <c r="K11" s="14" t="s">
        <v>132</v>
      </c>
      <c r="L11" s="14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>
        <v>18</v>
      </c>
      <c r="F12" s="21"/>
      <c r="G12" s="21"/>
      <c r="H12" s="19"/>
      <c r="I12" s="19">
        <v>972</v>
      </c>
      <c r="J12" s="19"/>
      <c r="K12" s="19"/>
      <c r="L12" s="33"/>
      <c r="M12" s="19"/>
      <c r="N12" s="16"/>
      <c r="O12" s="16"/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/>
      <c r="G13" s="21"/>
      <c r="H13" s="19"/>
      <c r="I13" s="19">
        <v>3888</v>
      </c>
      <c r="J13" s="19"/>
      <c r="K13" s="19"/>
      <c r="L13" s="33"/>
      <c r="M13" s="19"/>
      <c r="N13" s="16"/>
      <c r="O13" s="16"/>
      <c r="P13" s="16" t="s">
        <v>81</v>
      </c>
    </row>
    <row r="14" spans="3:16" x14ac:dyDescent="0.25">
      <c r="C14" s="16" t="s">
        <v>6</v>
      </c>
      <c r="D14" s="16" t="s">
        <v>24</v>
      </c>
      <c r="E14" s="21">
        <v>36</v>
      </c>
      <c r="F14" s="21"/>
      <c r="G14" s="21"/>
      <c r="H14" s="19"/>
      <c r="I14" s="19">
        <v>3888</v>
      </c>
      <c r="J14" s="19"/>
      <c r="K14" s="19"/>
      <c r="L14" s="33"/>
      <c r="M14" s="19"/>
      <c r="N14" s="16"/>
      <c r="O14" s="16"/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/>
      <c r="G15" s="21"/>
      <c r="H15" s="19"/>
      <c r="I15" s="19">
        <v>6480</v>
      </c>
      <c r="J15" s="19"/>
      <c r="K15" s="19"/>
      <c r="L15" s="33"/>
      <c r="M15" s="19"/>
      <c r="N15" s="16"/>
      <c r="O15" s="16"/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/>
      <c r="G16" s="21"/>
      <c r="H16" s="19"/>
      <c r="I16" s="19">
        <v>648</v>
      </c>
      <c r="J16" s="19"/>
      <c r="K16" s="19"/>
      <c r="L16" s="33"/>
      <c r="M16" s="19"/>
      <c r="N16" s="16"/>
      <c r="O16" s="16"/>
      <c r="P16" s="16" t="s">
        <v>81</v>
      </c>
    </row>
    <row r="17" spans="3:16" x14ac:dyDescent="0.25">
      <c r="C17" s="16" t="s">
        <v>12</v>
      </c>
      <c r="D17" s="16" t="s">
        <v>24</v>
      </c>
      <c r="E17" s="21">
        <v>2</v>
      </c>
      <c r="F17" s="21"/>
      <c r="G17" s="21"/>
      <c r="H17" s="19"/>
      <c r="I17" s="19">
        <v>1300</v>
      </c>
      <c r="J17" s="19"/>
      <c r="K17" s="19"/>
      <c r="L17" s="33"/>
      <c r="M17" s="19"/>
      <c r="N17" s="16"/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/>
      <c r="G18" s="21"/>
      <c r="H18" s="19"/>
      <c r="I18" s="19">
        <v>1800</v>
      </c>
      <c r="J18" s="19"/>
      <c r="K18" s="19"/>
      <c r="L18" s="33"/>
      <c r="M18" s="19"/>
      <c r="N18" s="16"/>
      <c r="O18" s="16"/>
      <c r="P18" s="16" t="s">
        <v>84</v>
      </c>
    </row>
    <row r="19" spans="3:16" x14ac:dyDescent="0.25">
      <c r="C19" s="17" t="s">
        <v>53</v>
      </c>
      <c r="D19" s="16"/>
      <c r="E19" s="21"/>
      <c r="F19" s="21"/>
      <c r="G19" s="21"/>
      <c r="H19" s="19"/>
      <c r="I19" s="20">
        <f>SUM(I12:I18)</f>
        <v>18976</v>
      </c>
      <c r="J19" s="20"/>
      <c r="K19" s="20"/>
      <c r="L19" s="34">
        <v>18976</v>
      </c>
      <c r="M19" s="20">
        <f>3*L19</f>
        <v>56928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107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108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108</v>
      </c>
    </row>
    <row r="41" spans="3:4" x14ac:dyDescent="0.25">
      <c r="C41" s="17" t="s">
        <v>51</v>
      </c>
      <c r="D41" s="16"/>
    </row>
    <row r="42" spans="3:4" x14ac:dyDescent="0.25">
      <c r="C42" s="16" t="s">
        <v>109</v>
      </c>
      <c r="D42" s="16"/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107</v>
      </c>
    </row>
    <row r="56" spans="3:4" x14ac:dyDescent="0.25">
      <c r="C56" s="17" t="s">
        <v>48</v>
      </c>
      <c r="D56" s="16"/>
    </row>
    <row r="57" spans="3:4" ht="30" x14ac:dyDescent="0.25">
      <c r="C57" s="16" t="s">
        <v>80</v>
      </c>
      <c r="D57" s="16" t="s">
        <v>70</v>
      </c>
    </row>
    <row r="58" spans="3:4" x14ac:dyDescent="0.25">
      <c r="C58" s="16" t="s">
        <v>91</v>
      </c>
      <c r="D58" s="16" t="s">
        <v>110</v>
      </c>
    </row>
    <row r="59" spans="3:4" x14ac:dyDescent="0.25">
      <c r="C59" s="16" t="s">
        <v>92</v>
      </c>
      <c r="D59" s="16" t="s">
        <v>70</v>
      </c>
    </row>
    <row r="60" spans="3:4" x14ac:dyDescent="0.25">
      <c r="C60" s="16" t="s">
        <v>93</v>
      </c>
      <c r="D60" s="16" t="s">
        <v>70</v>
      </c>
    </row>
    <row r="61" spans="3:4" ht="30" x14ac:dyDescent="0.25">
      <c r="C61" s="16" t="s">
        <v>49</v>
      </c>
      <c r="D61" s="16" t="s">
        <v>70</v>
      </c>
    </row>
    <row r="62" spans="3:4" x14ac:dyDescent="0.25">
      <c r="C62" s="16" t="s">
        <v>146</v>
      </c>
      <c r="D62" s="16" t="s">
        <v>70</v>
      </c>
    </row>
    <row r="63" spans="3:4" x14ac:dyDescent="0.25">
      <c r="C63" s="16" t="s">
        <v>61</v>
      </c>
      <c r="D63" s="16" t="s">
        <v>71</v>
      </c>
    </row>
    <row r="64" spans="3:4" x14ac:dyDescent="0.25">
      <c r="C64" s="16" t="s">
        <v>62</v>
      </c>
      <c r="D64" s="16" t="s">
        <v>72</v>
      </c>
    </row>
    <row r="65" spans="3:4" x14ac:dyDescent="0.25">
      <c r="C65" s="16" t="s">
        <v>63</v>
      </c>
      <c r="D65" s="16" t="s">
        <v>70</v>
      </c>
    </row>
    <row r="66" spans="3:4" x14ac:dyDescent="0.25">
      <c r="C66" s="16" t="s">
        <v>64</v>
      </c>
      <c r="D66" s="16" t="s">
        <v>70</v>
      </c>
    </row>
    <row r="67" spans="3:4" ht="30" x14ac:dyDescent="0.25">
      <c r="C67" s="16" t="s">
        <v>87</v>
      </c>
      <c r="D67" s="16" t="s">
        <v>70</v>
      </c>
    </row>
    <row r="68" spans="3:4" ht="30" x14ac:dyDescent="0.25">
      <c r="C68" s="16" t="s">
        <v>121</v>
      </c>
      <c r="D68" s="16" t="s">
        <v>107</v>
      </c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  <row r="74" spans="3:4" x14ac:dyDescent="0.25">
      <c r="C74" s="16"/>
      <c r="D74" s="16"/>
    </row>
    <row r="75" spans="3:4" x14ac:dyDescent="0.25">
      <c r="C75" s="16"/>
      <c r="D75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D1C47-77B1-4AA6-A8B9-173AC219DC94}">
  <sheetPr>
    <pageSetUpPr fitToPage="1"/>
  </sheetPr>
  <dimension ref="C4:P74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30" x14ac:dyDescent="0.25">
      <c r="C4" s="8" t="s">
        <v>224</v>
      </c>
      <c r="D4" s="10" t="s">
        <v>88</v>
      </c>
    </row>
    <row r="5" spans="3:16" ht="18.75" x14ac:dyDescent="0.25">
      <c r="C5" s="22" t="s">
        <v>95</v>
      </c>
      <c r="D5" s="9" t="s">
        <v>90</v>
      </c>
      <c r="E5" s="23">
        <v>8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 t="s">
        <v>96</v>
      </c>
      <c r="E8" s="16"/>
      <c r="F8" s="16"/>
      <c r="G8" s="16"/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14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133</v>
      </c>
      <c r="J11" s="14" t="s">
        <v>133</v>
      </c>
      <c r="K11" s="14" t="s">
        <v>133</v>
      </c>
      <c r="L11" s="14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x14ac:dyDescent="0.25">
      <c r="C12" s="16" t="s">
        <v>4</v>
      </c>
      <c r="D12" s="16" t="s">
        <v>73</v>
      </c>
      <c r="E12" s="21"/>
      <c r="F12" s="21"/>
      <c r="G12" s="21"/>
      <c r="H12" s="21">
        <f>E12+F12+G12</f>
        <v>0</v>
      </c>
      <c r="I12" s="19">
        <v>1171</v>
      </c>
      <c r="J12" s="19"/>
      <c r="K12" s="19"/>
      <c r="L12" s="33"/>
      <c r="M12" s="19">
        <f>I12*3</f>
        <v>3513</v>
      </c>
      <c r="N12" s="16"/>
      <c r="O12" s="16"/>
      <c r="P12" s="16"/>
    </row>
    <row r="13" spans="3:16" x14ac:dyDescent="0.25">
      <c r="C13" s="16" t="s">
        <v>5</v>
      </c>
      <c r="D13" s="16" t="s">
        <v>73</v>
      </c>
      <c r="E13" s="21"/>
      <c r="F13" s="21"/>
      <c r="G13" s="21"/>
      <c r="H13" s="21">
        <f t="shared" ref="H13:H18" si="0">E13+F13+G13</f>
        <v>0</v>
      </c>
      <c r="I13" s="19">
        <v>6809.63</v>
      </c>
      <c r="J13" s="19"/>
      <c r="K13" s="19"/>
      <c r="L13" s="33"/>
      <c r="M13" s="19">
        <f t="shared" ref="M13:M18" si="1">I13*3</f>
        <v>20428.89</v>
      </c>
      <c r="N13" s="16"/>
      <c r="O13" s="16"/>
      <c r="P13" s="16"/>
    </row>
    <row r="14" spans="3:16" x14ac:dyDescent="0.25">
      <c r="C14" s="16" t="s">
        <v>6</v>
      </c>
      <c r="D14" s="16" t="s">
        <v>73</v>
      </c>
      <c r="E14" s="21"/>
      <c r="F14" s="21"/>
      <c r="G14" s="21"/>
      <c r="H14" s="21">
        <f t="shared" si="0"/>
        <v>0</v>
      </c>
      <c r="I14" s="19">
        <v>1231</v>
      </c>
      <c r="J14" s="19"/>
      <c r="K14" s="19"/>
      <c r="L14" s="33"/>
      <c r="M14" s="19">
        <f t="shared" si="1"/>
        <v>3693</v>
      </c>
      <c r="N14" s="16"/>
      <c r="O14" s="16"/>
      <c r="P14" s="16"/>
    </row>
    <row r="15" spans="3:16" ht="30" x14ac:dyDescent="0.25">
      <c r="C15" s="16" t="s">
        <v>147</v>
      </c>
      <c r="D15" s="16" t="s">
        <v>73</v>
      </c>
      <c r="E15" s="21"/>
      <c r="F15" s="21"/>
      <c r="G15" s="21"/>
      <c r="H15" s="21">
        <f t="shared" si="0"/>
        <v>0</v>
      </c>
      <c r="I15" s="19">
        <v>8523</v>
      </c>
      <c r="J15" s="19"/>
      <c r="K15" s="19"/>
      <c r="L15" s="33"/>
      <c r="M15" s="19">
        <f t="shared" si="1"/>
        <v>25569</v>
      </c>
      <c r="N15" s="16"/>
      <c r="O15" s="16"/>
      <c r="P15" s="16"/>
    </row>
    <row r="16" spans="3:16" x14ac:dyDescent="0.25">
      <c r="C16" s="16" t="s">
        <v>11</v>
      </c>
      <c r="D16" s="16" t="s">
        <v>73</v>
      </c>
      <c r="E16" s="21"/>
      <c r="F16" s="21"/>
      <c r="G16" s="21"/>
      <c r="H16" s="21">
        <f t="shared" si="0"/>
        <v>0</v>
      </c>
      <c r="I16" s="19">
        <v>5495</v>
      </c>
      <c r="J16" s="19"/>
      <c r="K16" s="19"/>
      <c r="L16" s="33"/>
      <c r="M16" s="19">
        <f t="shared" si="1"/>
        <v>16485</v>
      </c>
      <c r="N16" s="16"/>
      <c r="O16" s="16"/>
      <c r="P16" s="16"/>
    </row>
    <row r="17" spans="3:16" x14ac:dyDescent="0.25">
      <c r="C17" s="16" t="s">
        <v>12</v>
      </c>
      <c r="D17" s="16" t="s">
        <v>89</v>
      </c>
      <c r="E17" s="21"/>
      <c r="F17" s="21"/>
      <c r="G17" s="21"/>
      <c r="H17" s="21">
        <f t="shared" si="0"/>
        <v>0</v>
      </c>
      <c r="I17" s="19"/>
      <c r="J17" s="19"/>
      <c r="K17" s="19"/>
      <c r="L17" s="33"/>
      <c r="M17" s="19">
        <f t="shared" si="1"/>
        <v>0</v>
      </c>
      <c r="N17" s="16"/>
      <c r="O17" s="16"/>
      <c r="P17" s="16"/>
    </row>
    <row r="18" spans="3:16" x14ac:dyDescent="0.25">
      <c r="C18" s="16" t="s">
        <v>9</v>
      </c>
      <c r="D18" s="16" t="s">
        <v>73</v>
      </c>
      <c r="E18" s="21"/>
      <c r="F18" s="21"/>
      <c r="G18" s="21"/>
      <c r="H18" s="21">
        <f t="shared" si="0"/>
        <v>0</v>
      </c>
      <c r="I18" s="19">
        <v>466.84</v>
      </c>
      <c r="J18" s="19"/>
      <c r="K18" s="19"/>
      <c r="L18" s="33"/>
      <c r="M18" s="19">
        <f t="shared" si="1"/>
        <v>1400.52</v>
      </c>
      <c r="N18" s="16" t="s">
        <v>32</v>
      </c>
      <c r="O18" s="16"/>
      <c r="P18" s="16"/>
    </row>
    <row r="19" spans="3:16" x14ac:dyDescent="0.25">
      <c r="C19" s="17" t="s">
        <v>116</v>
      </c>
      <c r="D19" s="16"/>
      <c r="E19" s="16"/>
      <c r="F19" s="16"/>
      <c r="G19" s="16"/>
      <c r="H19" s="16"/>
      <c r="I19" s="20">
        <f>SUM(I12:I18)</f>
        <v>23696.47</v>
      </c>
      <c r="J19" s="19"/>
      <c r="K19" s="19"/>
      <c r="L19" s="34">
        <v>23696.47</v>
      </c>
      <c r="M19" s="20">
        <f>SUM(M12:M18)</f>
        <v>71089.41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107</v>
      </c>
    </row>
    <row r="26" spans="3:16" x14ac:dyDescent="0.25">
      <c r="C26" s="16" t="s">
        <v>41</v>
      </c>
      <c r="D26" s="16" t="s">
        <v>107</v>
      </c>
    </row>
    <row r="27" spans="3:16" x14ac:dyDescent="0.25">
      <c r="C27" s="16" t="s">
        <v>42</v>
      </c>
      <c r="D27" s="16" t="s">
        <v>107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107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74</v>
      </c>
      <c r="D34" s="16"/>
    </row>
    <row r="35" spans="3:4" x14ac:dyDescent="0.25">
      <c r="C35" s="16" t="s">
        <v>50</v>
      </c>
      <c r="D35" s="16" t="s">
        <v>69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69</v>
      </c>
    </row>
    <row r="41" spans="3:4" x14ac:dyDescent="0.25">
      <c r="C41" s="17" t="s">
        <v>51</v>
      </c>
      <c r="D41" s="16"/>
    </row>
    <row r="42" spans="3:4" x14ac:dyDescent="0.25">
      <c r="C42" s="16" t="s">
        <v>111</v>
      </c>
      <c r="D42" s="16"/>
    </row>
    <row r="43" spans="3:4" x14ac:dyDescent="0.25">
      <c r="C43" s="16" t="s">
        <v>124</v>
      </c>
      <c r="D43" s="16" t="s">
        <v>114</v>
      </c>
    </row>
    <row r="44" spans="3:4" x14ac:dyDescent="0.25">
      <c r="C44" s="16" t="s">
        <v>61</v>
      </c>
      <c r="D44" s="16" t="s">
        <v>112</v>
      </c>
    </row>
    <row r="45" spans="3:4" x14ac:dyDescent="0.25">
      <c r="C45" s="16" t="s">
        <v>128</v>
      </c>
      <c r="D45" s="16" t="s">
        <v>107</v>
      </c>
    </row>
    <row r="46" spans="3:4" x14ac:dyDescent="0.25">
      <c r="C46" s="16" t="s">
        <v>125</v>
      </c>
      <c r="D46" s="16" t="s">
        <v>126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113</v>
      </c>
    </row>
    <row r="56" spans="3:4" x14ac:dyDescent="0.25">
      <c r="C56" s="17" t="s">
        <v>48</v>
      </c>
      <c r="D56" s="16"/>
    </row>
    <row r="57" spans="3:4" x14ac:dyDescent="0.25">
      <c r="C57" s="16" t="s">
        <v>91</v>
      </c>
      <c r="D57" s="16" t="s">
        <v>70</v>
      </c>
    </row>
    <row r="58" spans="3:4" x14ac:dyDescent="0.25">
      <c r="C58" s="16" t="s">
        <v>92</v>
      </c>
      <c r="D58" s="16" t="s">
        <v>70</v>
      </c>
    </row>
    <row r="59" spans="3:4" x14ac:dyDescent="0.25">
      <c r="C59" s="16" t="s">
        <v>93</v>
      </c>
      <c r="D59" s="16" t="s">
        <v>70</v>
      </c>
    </row>
    <row r="60" spans="3:4" ht="30" x14ac:dyDescent="0.25">
      <c r="C60" s="16" t="s">
        <v>49</v>
      </c>
      <c r="D60" s="16" t="s">
        <v>70</v>
      </c>
    </row>
    <row r="61" spans="3:4" x14ac:dyDescent="0.25">
      <c r="C61" s="16" t="s">
        <v>146</v>
      </c>
      <c r="D61" s="16" t="s">
        <v>70</v>
      </c>
    </row>
    <row r="62" spans="3:4" x14ac:dyDescent="0.25">
      <c r="C62" s="16" t="s">
        <v>61</v>
      </c>
      <c r="D62" s="16" t="s">
        <v>114</v>
      </c>
    </row>
    <row r="63" spans="3:4" x14ac:dyDescent="0.25">
      <c r="C63" s="16" t="s">
        <v>62</v>
      </c>
      <c r="D63" s="16" t="s">
        <v>72</v>
      </c>
    </row>
    <row r="64" spans="3:4" x14ac:dyDescent="0.25">
      <c r="C64" s="16" t="s">
        <v>63</v>
      </c>
      <c r="D64" s="16" t="s">
        <v>70</v>
      </c>
    </row>
    <row r="65" spans="3:4" x14ac:dyDescent="0.25">
      <c r="C65" s="16" t="s">
        <v>64</v>
      </c>
      <c r="D65" s="16" t="s">
        <v>70</v>
      </c>
    </row>
    <row r="66" spans="3:4" x14ac:dyDescent="0.25">
      <c r="C66" s="16" t="s">
        <v>115</v>
      </c>
      <c r="D66" s="16"/>
    </row>
    <row r="67" spans="3:4" ht="30" x14ac:dyDescent="0.25">
      <c r="C67" s="16" t="s">
        <v>122</v>
      </c>
      <c r="D67" s="16" t="s">
        <v>114</v>
      </c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  <row r="74" spans="3:4" x14ac:dyDescent="0.25">
      <c r="C74" s="16"/>
      <c r="D74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0B7C-355E-449F-A64B-3B9D901DE5D5}">
  <sheetPr>
    <pageSetUpPr fitToPage="1"/>
  </sheetPr>
  <dimension ref="C4:P74"/>
  <sheetViews>
    <sheetView workbookViewId="0">
      <selection activeCell="C10" sqref="C10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225</v>
      </c>
    </row>
    <row r="5" spans="3:16" ht="18.75" x14ac:dyDescent="0.25">
      <c r="C5" s="22" t="s">
        <v>106</v>
      </c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 t="s">
        <v>97</v>
      </c>
      <c r="E8" s="16"/>
      <c r="F8" s="16"/>
      <c r="G8" s="16"/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14" t="s">
        <v>134</v>
      </c>
      <c r="M10" s="14" t="s">
        <v>165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133</v>
      </c>
      <c r="J11" s="14" t="s">
        <v>133</v>
      </c>
      <c r="K11" s="14" t="s">
        <v>132</v>
      </c>
      <c r="L11" s="14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98</v>
      </c>
      <c r="E12" s="21">
        <v>18</v>
      </c>
      <c r="F12" s="21">
        <v>18</v>
      </c>
      <c r="G12" s="21">
        <v>18</v>
      </c>
      <c r="H12" s="21">
        <f>E12+F12+G12</f>
        <v>54</v>
      </c>
      <c r="I12" s="19"/>
      <c r="J12" s="19"/>
      <c r="K12" s="19"/>
      <c r="L12" s="33"/>
      <c r="M12" s="19">
        <f>G12*(I12+J12+K12)</f>
        <v>0</v>
      </c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99</v>
      </c>
      <c r="E13" s="21">
        <v>18</v>
      </c>
      <c r="F13" s="21">
        <v>18</v>
      </c>
      <c r="G13" s="21">
        <v>18</v>
      </c>
      <c r="H13" s="21">
        <f t="shared" ref="H13:H18" si="0">E13+F13+G13</f>
        <v>54</v>
      </c>
      <c r="I13" s="19"/>
      <c r="J13" s="19"/>
      <c r="K13" s="19"/>
      <c r="L13" s="33"/>
      <c r="M13" s="19">
        <f>G13*(I13+J13+K13)</f>
        <v>0</v>
      </c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16" t="s">
        <v>100</v>
      </c>
      <c r="E14" s="21">
        <v>36</v>
      </c>
      <c r="F14" s="21">
        <v>36</v>
      </c>
      <c r="G14" s="21">
        <v>36</v>
      </c>
      <c r="H14" s="21">
        <f t="shared" si="0"/>
        <v>108</v>
      </c>
      <c r="I14" s="19"/>
      <c r="J14" s="19"/>
      <c r="K14" s="19"/>
      <c r="L14" s="33"/>
      <c r="M14" s="19">
        <f t="shared" ref="M14:M18" si="1">G14*(I14+J14+K14)</f>
        <v>0</v>
      </c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101</v>
      </c>
      <c r="E15" s="21">
        <v>36</v>
      </c>
      <c r="F15" s="21">
        <v>36</v>
      </c>
      <c r="G15" s="21">
        <v>36</v>
      </c>
      <c r="H15" s="21">
        <f t="shared" si="0"/>
        <v>108</v>
      </c>
      <c r="I15" s="19"/>
      <c r="J15" s="19"/>
      <c r="K15" s="19"/>
      <c r="L15" s="33"/>
      <c r="M15" s="19">
        <f t="shared" si="1"/>
        <v>0</v>
      </c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24" t="s">
        <v>104</v>
      </c>
      <c r="E16" s="21">
        <v>18</v>
      </c>
      <c r="F16" s="21">
        <v>18</v>
      </c>
      <c r="G16" s="21">
        <v>18</v>
      </c>
      <c r="H16" s="21">
        <f t="shared" si="0"/>
        <v>54</v>
      </c>
      <c r="I16" s="19"/>
      <c r="J16" s="19"/>
      <c r="K16" s="19"/>
      <c r="L16" s="33"/>
      <c r="M16" s="19">
        <f t="shared" si="1"/>
        <v>0</v>
      </c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26</v>
      </c>
      <c r="E17" s="21">
        <v>2</v>
      </c>
      <c r="F17" s="21">
        <v>2</v>
      </c>
      <c r="G17" s="21">
        <v>2</v>
      </c>
      <c r="H17" s="21">
        <f t="shared" si="0"/>
        <v>6</v>
      </c>
      <c r="I17" s="19"/>
      <c r="J17" s="19"/>
      <c r="K17" s="19"/>
      <c r="L17" s="33"/>
      <c r="M17" s="19">
        <f t="shared" si="1"/>
        <v>0</v>
      </c>
      <c r="N17" s="16" t="s">
        <v>30</v>
      </c>
      <c r="O17" s="16"/>
      <c r="P17" s="16" t="s">
        <v>83</v>
      </c>
    </row>
    <row r="18" spans="3:16" x14ac:dyDescent="0.25">
      <c r="C18" s="16" t="s">
        <v>103</v>
      </c>
      <c r="D18" s="16" t="s">
        <v>102</v>
      </c>
      <c r="E18" s="21">
        <v>1</v>
      </c>
      <c r="F18" s="21">
        <v>1</v>
      </c>
      <c r="G18" s="21">
        <v>1</v>
      </c>
      <c r="H18" s="21">
        <f t="shared" si="0"/>
        <v>3</v>
      </c>
      <c r="I18" s="19"/>
      <c r="J18" s="19"/>
      <c r="K18" s="19"/>
      <c r="L18" s="33"/>
      <c r="M18" s="19">
        <f t="shared" si="1"/>
        <v>0</v>
      </c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20">
        <v>11500</v>
      </c>
      <c r="J19" s="26"/>
      <c r="K19" s="20"/>
      <c r="L19" s="34">
        <v>11500</v>
      </c>
      <c r="M19" s="20">
        <f>I19*3</f>
        <v>34500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x14ac:dyDescent="0.25">
      <c r="C24" s="17" t="s">
        <v>40</v>
      </c>
      <c r="D24" s="16"/>
    </row>
    <row r="25" spans="3:16" x14ac:dyDescent="0.25">
      <c r="C25" s="18" t="s">
        <v>43</v>
      </c>
      <c r="D25" s="16" t="s">
        <v>69</v>
      </c>
    </row>
    <row r="26" spans="3:16" x14ac:dyDescent="0.25">
      <c r="C26" s="16" t="s">
        <v>41</v>
      </c>
      <c r="D26" s="16" t="s">
        <v>69</v>
      </c>
    </row>
    <row r="27" spans="3:16" x14ac:dyDescent="0.25">
      <c r="C27" s="16" t="s">
        <v>42</v>
      </c>
      <c r="D27" s="16" t="s">
        <v>69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105</v>
      </c>
    </row>
    <row r="31" spans="3:16" ht="30" x14ac:dyDescent="0.25">
      <c r="C31" s="16" t="s">
        <v>46</v>
      </c>
      <c r="D31" s="16" t="s">
        <v>105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105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105</v>
      </c>
    </row>
    <row r="41" spans="3:4" x14ac:dyDescent="0.25">
      <c r="C41" s="17" t="s">
        <v>51</v>
      </c>
      <c r="D41" s="16"/>
    </row>
    <row r="42" spans="3:4" ht="30" x14ac:dyDescent="0.25">
      <c r="C42" s="16" t="s">
        <v>129</v>
      </c>
      <c r="D42" s="16" t="s">
        <v>130</v>
      </c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150</v>
      </c>
    </row>
    <row r="56" spans="3:4" x14ac:dyDescent="0.25">
      <c r="C56" s="17" t="s">
        <v>48</v>
      </c>
      <c r="D56" s="16"/>
    </row>
    <row r="57" spans="3:4" ht="45" x14ac:dyDescent="0.25">
      <c r="C57" s="16" t="s">
        <v>91</v>
      </c>
      <c r="D57" s="16" t="s">
        <v>11</v>
      </c>
    </row>
    <row r="58" spans="3:4" x14ac:dyDescent="0.25">
      <c r="C58" s="16" t="s">
        <v>92</v>
      </c>
      <c r="D58" s="16" t="s">
        <v>70</v>
      </c>
    </row>
    <row r="59" spans="3:4" x14ac:dyDescent="0.25">
      <c r="C59" s="16" t="s">
        <v>93</v>
      </c>
      <c r="D59" s="16" t="s">
        <v>70</v>
      </c>
    </row>
    <row r="60" spans="3:4" ht="30" x14ac:dyDescent="0.25">
      <c r="C60" s="16" t="s">
        <v>49</v>
      </c>
      <c r="D60" s="16" t="s">
        <v>70</v>
      </c>
    </row>
    <row r="61" spans="3:4" x14ac:dyDescent="0.25">
      <c r="C61" s="16" t="s">
        <v>146</v>
      </c>
      <c r="D61" s="16" t="s">
        <v>70</v>
      </c>
    </row>
    <row r="62" spans="3:4" x14ac:dyDescent="0.25">
      <c r="C62" s="16" t="s">
        <v>61</v>
      </c>
      <c r="D62" s="16" t="s">
        <v>70</v>
      </c>
    </row>
    <row r="63" spans="3:4" x14ac:dyDescent="0.25">
      <c r="C63" s="16" t="s">
        <v>62</v>
      </c>
      <c r="D63" s="16" t="s">
        <v>72</v>
      </c>
    </row>
    <row r="64" spans="3:4" x14ac:dyDescent="0.25">
      <c r="C64" s="16" t="s">
        <v>63</v>
      </c>
      <c r="D64" s="16" t="s">
        <v>70</v>
      </c>
    </row>
    <row r="65" spans="3:4" x14ac:dyDescent="0.25">
      <c r="C65" s="16" t="s">
        <v>64</v>
      </c>
      <c r="D65" s="16" t="s">
        <v>70</v>
      </c>
    </row>
    <row r="66" spans="3:4" x14ac:dyDescent="0.25">
      <c r="C66" s="16"/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  <row r="74" spans="3:4" x14ac:dyDescent="0.25">
      <c r="C74" s="16"/>
      <c r="D74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E0077-AC36-4089-A660-464593C52086}">
  <sheetPr>
    <pageSetUpPr fitToPage="1"/>
  </sheetPr>
  <dimension ref="C4:P73"/>
  <sheetViews>
    <sheetView workbookViewId="0">
      <selection activeCell="C4" sqref="C4"/>
    </sheetView>
  </sheetViews>
  <sheetFormatPr defaultColWidth="9" defaultRowHeight="15" x14ac:dyDescent="0.25"/>
  <cols>
    <col min="1" max="2" width="9" style="9"/>
    <col min="3" max="3" width="32.5703125" style="9" bestFit="1" customWidth="1"/>
    <col min="4" max="4" width="17.42578125" style="9" customWidth="1"/>
    <col min="5" max="5" width="9" style="9"/>
    <col min="6" max="6" width="12.42578125" style="9" bestFit="1" customWidth="1"/>
    <col min="7" max="7" width="12.85546875" style="9" bestFit="1" customWidth="1"/>
    <col min="8" max="8" width="9" style="9"/>
    <col min="9" max="12" width="9.5703125" style="9" customWidth="1"/>
    <col min="13" max="13" width="9.42578125" style="9" customWidth="1"/>
    <col min="14" max="14" width="13" style="9" bestFit="1" customWidth="1"/>
    <col min="15" max="15" width="9.5703125" style="9" bestFit="1" customWidth="1"/>
    <col min="16" max="16" width="9.28515625" style="9" bestFit="1" customWidth="1"/>
    <col min="17" max="16384" width="9" style="9"/>
  </cols>
  <sheetData>
    <row r="4" spans="3:16" ht="18.75" x14ac:dyDescent="0.25">
      <c r="C4" s="8" t="s">
        <v>226</v>
      </c>
    </row>
    <row r="5" spans="3:16" ht="18.75" x14ac:dyDescent="0.25">
      <c r="C5" s="8"/>
    </row>
    <row r="6" spans="3:16" ht="15.75" x14ac:dyDescent="0.25">
      <c r="C6" s="12" t="s">
        <v>21</v>
      </c>
      <c r="D6" s="13"/>
      <c r="E6" s="14" t="s">
        <v>22</v>
      </c>
      <c r="F6" s="14" t="s">
        <v>18</v>
      </c>
      <c r="G6" s="14" t="s">
        <v>19</v>
      </c>
    </row>
    <row r="7" spans="3:16" ht="15.75" x14ac:dyDescent="0.25">
      <c r="C7" s="15"/>
      <c r="D7" s="16"/>
      <c r="E7" s="16"/>
      <c r="F7" s="16"/>
      <c r="G7" s="16"/>
    </row>
    <row r="8" spans="3:16" x14ac:dyDescent="0.25">
      <c r="C8" s="17" t="s">
        <v>16</v>
      </c>
      <c r="D8" s="16"/>
      <c r="E8" s="16"/>
      <c r="F8" s="16"/>
      <c r="G8" s="16"/>
    </row>
    <row r="9" spans="3:16" x14ac:dyDescent="0.25">
      <c r="C9" s="10"/>
    </row>
    <row r="10" spans="3:16" ht="30" x14ac:dyDescent="0.25">
      <c r="C10" s="14"/>
      <c r="D10" s="14"/>
      <c r="E10" s="14"/>
      <c r="F10" s="14"/>
      <c r="G10" s="14"/>
      <c r="H10" s="14"/>
      <c r="I10" s="14" t="s">
        <v>36</v>
      </c>
      <c r="J10" s="14" t="s">
        <v>37</v>
      </c>
      <c r="K10" s="14" t="s">
        <v>38</v>
      </c>
      <c r="L10" s="14" t="s">
        <v>134</v>
      </c>
      <c r="M10" s="14" t="s">
        <v>17</v>
      </c>
      <c r="N10" s="14"/>
      <c r="O10" s="14"/>
      <c r="P10" s="14"/>
    </row>
    <row r="11" spans="3:16" ht="30" x14ac:dyDescent="0.25">
      <c r="C11" s="14" t="s">
        <v>23</v>
      </c>
      <c r="D11" s="14"/>
      <c r="E11" s="14" t="s">
        <v>27</v>
      </c>
      <c r="F11" s="14" t="s">
        <v>28</v>
      </c>
      <c r="G11" s="14" t="s">
        <v>29</v>
      </c>
      <c r="H11" s="14" t="s">
        <v>45</v>
      </c>
      <c r="I11" s="14" t="s">
        <v>35</v>
      </c>
      <c r="J11" s="14" t="s">
        <v>35</v>
      </c>
      <c r="K11" s="14" t="s">
        <v>35</v>
      </c>
      <c r="L11" s="14" t="s">
        <v>135</v>
      </c>
      <c r="M11" s="14" t="s">
        <v>39</v>
      </c>
      <c r="N11" s="14" t="s">
        <v>66</v>
      </c>
      <c r="O11" s="14" t="s">
        <v>66</v>
      </c>
      <c r="P11" s="14" t="s">
        <v>85</v>
      </c>
    </row>
    <row r="12" spans="3:16" ht="30" x14ac:dyDescent="0.25">
      <c r="C12" s="16" t="s">
        <v>4</v>
      </c>
      <c r="D12" s="16" t="s">
        <v>24</v>
      </c>
      <c r="E12" s="21"/>
      <c r="F12" s="21"/>
      <c r="G12" s="21"/>
      <c r="H12" s="21">
        <f>E12+F12+G12</f>
        <v>0</v>
      </c>
      <c r="I12" s="19">
        <v>1953.65</v>
      </c>
      <c r="J12" s="19"/>
      <c r="K12" s="19"/>
      <c r="L12" s="33"/>
      <c r="M12" s="19"/>
      <c r="N12" s="16" t="s">
        <v>30</v>
      </c>
      <c r="O12" s="16" t="s">
        <v>31</v>
      </c>
      <c r="P12" s="16" t="s">
        <v>81</v>
      </c>
    </row>
    <row r="13" spans="3:16" ht="30" x14ac:dyDescent="0.25">
      <c r="C13" s="16" t="s">
        <v>5</v>
      </c>
      <c r="D13" s="16" t="s">
        <v>24</v>
      </c>
      <c r="E13" s="21">
        <v>18</v>
      </c>
      <c r="F13" s="21"/>
      <c r="G13" s="21"/>
      <c r="H13" s="21">
        <f t="shared" ref="H13:H18" si="0">E13+F13+G13</f>
        <v>18</v>
      </c>
      <c r="I13" s="19">
        <v>3030.38</v>
      </c>
      <c r="J13" s="19"/>
      <c r="K13" s="19"/>
      <c r="L13" s="33"/>
      <c r="M13" s="19"/>
      <c r="N13" s="16" t="s">
        <v>30</v>
      </c>
      <c r="O13" s="16" t="s">
        <v>31</v>
      </c>
      <c r="P13" s="16" t="s">
        <v>81</v>
      </c>
    </row>
    <row r="14" spans="3:16" ht="30" x14ac:dyDescent="0.25">
      <c r="C14" s="16" t="s">
        <v>6</v>
      </c>
      <c r="D14" s="24" t="s">
        <v>131</v>
      </c>
      <c r="E14" s="21"/>
      <c r="F14" s="21"/>
      <c r="G14" s="21"/>
      <c r="H14" s="21">
        <f t="shared" si="0"/>
        <v>0</v>
      </c>
      <c r="I14" s="19"/>
      <c r="J14" s="19"/>
      <c r="K14" s="19"/>
      <c r="L14" s="33"/>
      <c r="M14" s="19"/>
      <c r="N14" s="16" t="s">
        <v>30</v>
      </c>
      <c r="O14" s="16" t="s">
        <v>31</v>
      </c>
      <c r="P14" s="16" t="s">
        <v>82</v>
      </c>
    </row>
    <row r="15" spans="3:16" ht="30" x14ac:dyDescent="0.25">
      <c r="C15" s="16" t="s">
        <v>147</v>
      </c>
      <c r="D15" s="16" t="s">
        <v>24</v>
      </c>
      <c r="E15" s="21">
        <v>36</v>
      </c>
      <c r="F15" s="21"/>
      <c r="G15" s="21"/>
      <c r="H15" s="21">
        <f t="shared" si="0"/>
        <v>36</v>
      </c>
      <c r="I15" s="19">
        <v>6693.72</v>
      </c>
      <c r="J15" s="19"/>
      <c r="K15" s="19"/>
      <c r="L15" s="33"/>
      <c r="M15" s="19"/>
      <c r="N15" s="16" t="s">
        <v>30</v>
      </c>
      <c r="O15" s="16" t="s">
        <v>31</v>
      </c>
      <c r="P15" s="16" t="s">
        <v>82</v>
      </c>
    </row>
    <row r="16" spans="3:16" ht="30" x14ac:dyDescent="0.25">
      <c r="C16" s="16" t="s">
        <v>11</v>
      </c>
      <c r="D16" s="16" t="s">
        <v>24</v>
      </c>
      <c r="E16" s="21">
        <v>18</v>
      </c>
      <c r="F16" s="21"/>
      <c r="G16" s="21"/>
      <c r="H16" s="21">
        <f t="shared" si="0"/>
        <v>18</v>
      </c>
      <c r="I16" s="19">
        <v>2665.72</v>
      </c>
      <c r="J16" s="19"/>
      <c r="K16" s="19"/>
      <c r="L16" s="33"/>
      <c r="M16" s="19"/>
      <c r="N16" s="16" t="s">
        <v>30</v>
      </c>
      <c r="O16" s="16" t="s">
        <v>31</v>
      </c>
      <c r="P16" s="16" t="s">
        <v>81</v>
      </c>
    </row>
    <row r="17" spans="3:16" ht="30" x14ac:dyDescent="0.25">
      <c r="C17" s="16" t="s">
        <v>12</v>
      </c>
      <c r="D17" s="16" t="s">
        <v>26</v>
      </c>
      <c r="E17" s="21">
        <v>2</v>
      </c>
      <c r="F17" s="21"/>
      <c r="G17" s="21"/>
      <c r="H17" s="21">
        <f t="shared" si="0"/>
        <v>2</v>
      </c>
      <c r="I17" s="19">
        <v>289.64</v>
      </c>
      <c r="J17" s="19"/>
      <c r="K17" s="19"/>
      <c r="L17" s="33"/>
      <c r="M17" s="19"/>
      <c r="N17" s="16" t="s">
        <v>30</v>
      </c>
      <c r="O17" s="16"/>
      <c r="P17" s="16" t="s">
        <v>83</v>
      </c>
    </row>
    <row r="18" spans="3:16" x14ac:dyDescent="0.25">
      <c r="C18" s="16" t="s">
        <v>9</v>
      </c>
      <c r="D18" s="16" t="s">
        <v>24</v>
      </c>
      <c r="E18" s="21">
        <v>1</v>
      </c>
      <c r="F18" s="21"/>
      <c r="G18" s="21"/>
      <c r="H18" s="21">
        <f t="shared" si="0"/>
        <v>1</v>
      </c>
      <c r="I18" s="19">
        <v>484.86</v>
      </c>
      <c r="J18" s="19"/>
      <c r="K18" s="19"/>
      <c r="L18" s="33"/>
      <c r="M18" s="19"/>
      <c r="N18" s="16" t="s">
        <v>32</v>
      </c>
      <c r="O18" s="16"/>
      <c r="P18" s="16" t="s">
        <v>84</v>
      </c>
    </row>
    <row r="19" spans="3:16" x14ac:dyDescent="0.25">
      <c r="C19" s="17" t="s">
        <v>53</v>
      </c>
      <c r="D19" s="16"/>
      <c r="E19" s="16"/>
      <c r="F19" s="16"/>
      <c r="G19" s="16"/>
      <c r="H19" s="16"/>
      <c r="I19" s="20">
        <f>SUM(I12:I18)</f>
        <v>15117.97</v>
      </c>
      <c r="J19" s="20"/>
      <c r="K19" s="20"/>
      <c r="L19" s="34">
        <v>15117.97</v>
      </c>
      <c r="M19" s="20">
        <f>3*L19</f>
        <v>45353.909999999996</v>
      </c>
      <c r="N19" s="16"/>
      <c r="O19" s="16"/>
      <c r="P19" s="16"/>
    </row>
    <row r="20" spans="3:16" x14ac:dyDescent="0.25">
      <c r="I20" s="11"/>
      <c r="J20" s="11"/>
      <c r="K20" s="11"/>
      <c r="L20" s="11"/>
      <c r="M20" s="11"/>
    </row>
    <row r="21" spans="3:16" x14ac:dyDescent="0.25">
      <c r="C21" s="17" t="s">
        <v>33</v>
      </c>
      <c r="D21" s="16"/>
      <c r="E21" s="16"/>
      <c r="F21" s="16"/>
      <c r="G21" s="16"/>
    </row>
    <row r="22" spans="3:16" x14ac:dyDescent="0.25">
      <c r="C22" s="16" t="s">
        <v>34</v>
      </c>
      <c r="D22" s="16"/>
      <c r="E22" s="16"/>
      <c r="F22" s="16"/>
      <c r="G22" s="16"/>
    </row>
    <row r="24" spans="3:16" ht="30" x14ac:dyDescent="0.25">
      <c r="C24" s="17" t="s">
        <v>40</v>
      </c>
      <c r="D24" s="16" t="s">
        <v>136</v>
      </c>
    </row>
    <row r="25" spans="3:16" x14ac:dyDescent="0.25">
      <c r="C25" s="18" t="s">
        <v>43</v>
      </c>
      <c r="D25" s="16" t="s">
        <v>137</v>
      </c>
    </row>
    <row r="26" spans="3:16" x14ac:dyDescent="0.25">
      <c r="C26" s="16" t="s">
        <v>41</v>
      </c>
      <c r="D26" s="16" t="s">
        <v>137</v>
      </c>
    </row>
    <row r="27" spans="3:16" x14ac:dyDescent="0.25">
      <c r="C27" s="16" t="s">
        <v>42</v>
      </c>
      <c r="D27" s="16" t="s">
        <v>137</v>
      </c>
    </row>
    <row r="29" spans="3:16" x14ac:dyDescent="0.25">
      <c r="C29" s="17" t="s">
        <v>44</v>
      </c>
      <c r="D29" s="16"/>
    </row>
    <row r="30" spans="3:16" ht="45" x14ac:dyDescent="0.25">
      <c r="C30" s="16" t="s">
        <v>148</v>
      </c>
      <c r="D30" s="16" t="s">
        <v>138</v>
      </c>
    </row>
    <row r="31" spans="3:16" ht="30" x14ac:dyDescent="0.25">
      <c r="C31" s="16" t="s">
        <v>123</v>
      </c>
      <c r="D31" s="16" t="s">
        <v>107</v>
      </c>
    </row>
    <row r="34" spans="3:4" x14ac:dyDescent="0.25">
      <c r="C34" s="17" t="s">
        <v>25</v>
      </c>
      <c r="D34" s="16"/>
    </row>
    <row r="35" spans="3:4" x14ac:dyDescent="0.25">
      <c r="C35" s="16" t="s">
        <v>50</v>
      </c>
      <c r="D35" s="16" t="s">
        <v>107</v>
      </c>
    </row>
    <row r="36" spans="3:4" x14ac:dyDescent="0.25">
      <c r="C36" s="16"/>
      <c r="D36" s="16"/>
    </row>
    <row r="37" spans="3:4" x14ac:dyDescent="0.25">
      <c r="C37" s="17" t="s">
        <v>68</v>
      </c>
      <c r="D37" s="16"/>
    </row>
    <row r="38" spans="3:4" x14ac:dyDescent="0.25">
      <c r="C38" s="16" t="s">
        <v>67</v>
      </c>
      <c r="D38" s="16" t="s">
        <v>107</v>
      </c>
    </row>
    <row r="41" spans="3:4" x14ac:dyDescent="0.25">
      <c r="C41" s="17" t="s">
        <v>51</v>
      </c>
      <c r="D41" s="16"/>
    </row>
    <row r="42" spans="3:4" x14ac:dyDescent="0.25">
      <c r="C42" s="16" t="s">
        <v>139</v>
      </c>
      <c r="D42" s="16"/>
    </row>
    <row r="43" spans="3:4" x14ac:dyDescent="0.25">
      <c r="C43" s="16" t="s">
        <v>127</v>
      </c>
      <c r="D43" s="16" t="s">
        <v>107</v>
      </c>
    </row>
    <row r="44" spans="3:4" x14ac:dyDescent="0.25">
      <c r="C44" s="16" t="s">
        <v>61</v>
      </c>
      <c r="D44" s="16" t="s">
        <v>107</v>
      </c>
    </row>
    <row r="45" spans="3:4" x14ac:dyDescent="0.25">
      <c r="C45" s="16" t="s">
        <v>128</v>
      </c>
      <c r="D45" s="16" t="s">
        <v>107</v>
      </c>
    </row>
    <row r="50" spans="3:4" ht="30" x14ac:dyDescent="0.25">
      <c r="C50" s="17" t="s">
        <v>47</v>
      </c>
      <c r="D50" s="16"/>
    </row>
    <row r="51" spans="3:4" ht="30" x14ac:dyDescent="0.25">
      <c r="C51" s="16" t="s">
        <v>60</v>
      </c>
      <c r="D51" s="16" t="s">
        <v>107</v>
      </c>
    </row>
    <row r="56" spans="3:4" x14ac:dyDescent="0.25">
      <c r="C56" s="17" t="s">
        <v>48</v>
      </c>
      <c r="D56" s="16"/>
    </row>
    <row r="57" spans="3:4" x14ac:dyDescent="0.25">
      <c r="C57" s="18" t="s">
        <v>94</v>
      </c>
      <c r="D57" s="16" t="s">
        <v>70</v>
      </c>
    </row>
    <row r="58" spans="3:4" x14ac:dyDescent="0.25">
      <c r="C58" s="16" t="s">
        <v>93</v>
      </c>
      <c r="D58" s="16" t="s">
        <v>70</v>
      </c>
    </row>
    <row r="59" spans="3:4" ht="30" x14ac:dyDescent="0.25">
      <c r="C59" s="16" t="s">
        <v>49</v>
      </c>
      <c r="D59" s="16" t="s">
        <v>70</v>
      </c>
    </row>
    <row r="60" spans="3:4" x14ac:dyDescent="0.25">
      <c r="C60" s="16" t="s">
        <v>146</v>
      </c>
      <c r="D60" s="16" t="s">
        <v>70</v>
      </c>
    </row>
    <row r="61" spans="3:4" x14ac:dyDescent="0.25">
      <c r="C61" s="16" t="s">
        <v>61</v>
      </c>
      <c r="D61" s="16" t="s">
        <v>70</v>
      </c>
    </row>
    <row r="62" spans="3:4" x14ac:dyDescent="0.25">
      <c r="C62" s="16" t="s">
        <v>62</v>
      </c>
      <c r="D62" s="16" t="s">
        <v>72</v>
      </c>
    </row>
    <row r="63" spans="3:4" x14ac:dyDescent="0.25">
      <c r="C63" s="16" t="s">
        <v>63</v>
      </c>
      <c r="D63" s="16" t="s">
        <v>70</v>
      </c>
    </row>
    <row r="64" spans="3:4" x14ac:dyDescent="0.25">
      <c r="C64" s="16" t="s">
        <v>64</v>
      </c>
      <c r="D64" s="16" t="s">
        <v>70</v>
      </c>
    </row>
    <row r="65" spans="3:4" ht="30" x14ac:dyDescent="0.25">
      <c r="C65" s="16" t="s">
        <v>117</v>
      </c>
      <c r="D65" s="16" t="s">
        <v>140</v>
      </c>
    </row>
    <row r="66" spans="3:4" x14ac:dyDescent="0.25">
      <c r="C66" s="16"/>
      <c r="D66" s="16"/>
    </row>
    <row r="67" spans="3:4" x14ac:dyDescent="0.25">
      <c r="C67" s="16"/>
      <c r="D67" s="16"/>
    </row>
    <row r="68" spans="3:4" x14ac:dyDescent="0.25">
      <c r="C68" s="16"/>
      <c r="D68" s="16"/>
    </row>
    <row r="69" spans="3:4" x14ac:dyDescent="0.25">
      <c r="C69" s="16"/>
      <c r="D69" s="16"/>
    </row>
    <row r="70" spans="3:4" x14ac:dyDescent="0.25">
      <c r="C70" s="16"/>
      <c r="D70" s="16"/>
    </row>
    <row r="71" spans="3:4" x14ac:dyDescent="0.25">
      <c r="C71" s="16"/>
      <c r="D71" s="16"/>
    </row>
    <row r="72" spans="3:4" x14ac:dyDescent="0.25">
      <c r="C72" s="16"/>
      <c r="D72" s="16"/>
    </row>
    <row r="73" spans="3:4" x14ac:dyDescent="0.25">
      <c r="C73" s="16"/>
      <c r="D73" s="16"/>
    </row>
  </sheetData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Address</vt:lpstr>
      <vt:lpstr>Scope Details</vt:lpstr>
      <vt:lpstr>Costs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Key</dc:creator>
  <cp:lastModifiedBy>christina gibbs</cp:lastModifiedBy>
  <cp:lastPrinted>2020-07-30T08:31:37Z</cp:lastPrinted>
  <dcterms:created xsi:type="dcterms:W3CDTF">2015-06-05T18:17:20Z</dcterms:created>
  <dcterms:modified xsi:type="dcterms:W3CDTF">2020-07-30T08:31:50Z</dcterms:modified>
</cp:coreProperties>
</file>